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gramacionDigital\20171\"/>
    </mc:Choice>
  </mc:AlternateContent>
  <bookViews>
    <workbookView xWindow="0" yWindow="0" windowWidth="15360" windowHeight="940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L4" i="1"/>
  <c r="L5" i="1"/>
  <c r="L6" i="1"/>
  <c r="L7" i="1"/>
  <c r="L3" i="1"/>
  <c r="K4" i="1"/>
  <c r="K5" i="1"/>
  <c r="K6" i="1"/>
  <c r="K7" i="1"/>
  <c r="K3" i="1"/>
  <c r="J4" i="1"/>
  <c r="J5" i="1"/>
  <c r="J6" i="1"/>
  <c r="J7" i="1"/>
  <c r="J3" i="1"/>
  <c r="I4" i="1"/>
  <c r="I5" i="1"/>
  <c r="I6" i="1"/>
  <c r="I7" i="1"/>
  <c r="I3" i="1"/>
  <c r="H3" i="1"/>
  <c r="H4" i="1"/>
  <c r="H5" i="1"/>
  <c r="H6" i="1"/>
  <c r="H7" i="1"/>
  <c r="F3" i="1"/>
  <c r="F4" i="1"/>
  <c r="G4" i="1"/>
  <c r="F5" i="1"/>
  <c r="G5" i="1"/>
  <c r="F6" i="1"/>
  <c r="G6" i="1"/>
  <c r="F7" i="1"/>
  <c r="G7" i="1"/>
  <c r="G3" i="1"/>
  <c r="E9" i="1"/>
  <c r="E8" i="1"/>
  <c r="D8" i="1"/>
  <c r="D9" i="1"/>
</calcChain>
</file>

<file path=xl/sharedStrings.xml><?xml version="1.0" encoding="utf-8"?>
<sst xmlns="http://schemas.openxmlformats.org/spreadsheetml/2006/main" count="33" uniqueCount="30">
  <si>
    <t>Registro de Colecta</t>
  </si>
  <si>
    <t>Nombre</t>
  </si>
  <si>
    <t>Sexo</t>
  </si>
  <si>
    <t>Monto (S/.)</t>
  </si>
  <si>
    <t>Edad</t>
  </si>
  <si>
    <t>Juan</t>
  </si>
  <si>
    <t>M</t>
  </si>
  <si>
    <t>Rosa</t>
  </si>
  <si>
    <t>F</t>
  </si>
  <si>
    <t>Ana</t>
  </si>
  <si>
    <t>Jose</t>
  </si>
  <si>
    <t>Luis</t>
  </si>
  <si>
    <t>Total</t>
  </si>
  <si>
    <t>Max</t>
  </si>
  <si>
    <t>Tarjetas</t>
  </si>
  <si>
    <t>% monto</t>
  </si>
  <si>
    <t>%tarjeta</t>
  </si>
  <si>
    <t>Es adulto?</t>
  </si>
  <si>
    <t>Hombre?</t>
  </si>
  <si>
    <t>Mujer adulta?</t>
  </si>
  <si>
    <t>Bonificacion</t>
  </si>
  <si>
    <t>Monto &gt;= 210 o tarjetas&gt;=10</t>
  </si>
  <si>
    <t>Bonificacion 20 soles, en caso:</t>
  </si>
  <si>
    <t>Plus</t>
  </si>
  <si>
    <t>Cuantas personas ayudaron?:</t>
  </si>
  <si>
    <t>Cuantas mujeres ayudaron?:</t>
  </si>
  <si>
    <t>Cuantas tarjetas vendieron hombres?</t>
  </si>
  <si>
    <t>Cuantas tarjetas vendieron los que pasaron de 8 tarjetas?</t>
  </si>
  <si>
    <t>Cuanto fue el monto de los que vendieron mas de 5 tarjetas?</t>
  </si>
  <si>
    <t>Plus: 20% de bonificación 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</si>
</sst>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CC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4" xfId="0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5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130" zoomScaleNormal="130" workbookViewId="0"/>
  </sheetViews>
  <sheetFormatPr baseColWidth="10" defaultRowHeight="15" x14ac:dyDescent="0.25"/>
  <cols>
    <col min="1" max="1" width="10.5703125" customWidth="1"/>
    <col min="2" max="2" width="5.42578125" style="1" bestFit="1" customWidth="1"/>
    <col min="3" max="3" width="5.28515625" style="1" bestFit="1" customWidth="1"/>
    <col min="4" max="4" width="11.28515625" style="1" customWidth="1"/>
    <col min="5" max="5" width="8" bestFit="1" customWidth="1"/>
    <col min="6" max="6" width="9.28515625" customWidth="1"/>
    <col min="7" max="7" width="9.85546875" customWidth="1"/>
    <col min="8" max="8" width="9.7109375" customWidth="1"/>
    <col min="9" max="9" width="9.140625" customWidth="1"/>
    <col min="10" max="10" width="14.7109375" customWidth="1"/>
    <col min="12" max="12" width="5" customWidth="1"/>
  </cols>
  <sheetData>
    <row r="1" spans="1:15" ht="34.5" customHeight="1" thickBot="1" x14ac:dyDescent="0.3">
      <c r="A1" s="2" t="s">
        <v>0</v>
      </c>
      <c r="B1" s="2"/>
      <c r="C1" s="2">
        <v>2017</v>
      </c>
      <c r="D1" s="3"/>
      <c r="E1" s="4"/>
    </row>
    <row r="2" spans="1:15" ht="15.75" thickBot="1" x14ac:dyDescent="0.3">
      <c r="A2" s="7" t="s">
        <v>1</v>
      </c>
      <c r="B2" s="8" t="s">
        <v>4</v>
      </c>
      <c r="C2" s="8" t="s">
        <v>2</v>
      </c>
      <c r="D2" s="9" t="s">
        <v>3</v>
      </c>
      <c r="E2" s="11" t="s">
        <v>14</v>
      </c>
      <c r="F2" s="10" t="s">
        <v>15</v>
      </c>
      <c r="G2" s="10" t="s">
        <v>16</v>
      </c>
      <c r="H2" s="10" t="s">
        <v>17</v>
      </c>
      <c r="I2" s="10" t="s">
        <v>18</v>
      </c>
      <c r="J2" s="10" t="s">
        <v>19</v>
      </c>
      <c r="K2" s="10" t="s">
        <v>20</v>
      </c>
      <c r="L2" s="10" t="s">
        <v>23</v>
      </c>
    </row>
    <row r="3" spans="1:15" x14ac:dyDescent="0.25">
      <c r="A3" s="5" t="s">
        <v>5</v>
      </c>
      <c r="B3" s="12">
        <v>17</v>
      </c>
      <c r="C3" s="12" t="s">
        <v>6</v>
      </c>
      <c r="D3" s="13">
        <v>100</v>
      </c>
      <c r="E3" s="14">
        <v>5</v>
      </c>
      <c r="F3" s="18">
        <f>D3/D$8</f>
        <v>0.10204081632653061</v>
      </c>
      <c r="G3" s="18">
        <f>E3/E$8</f>
        <v>0.1111111111111111</v>
      </c>
      <c r="H3" s="1" t="str">
        <f t="shared" ref="H3:H7" si="0">IF(B3&gt;=18,"si","no")</f>
        <v>no</v>
      </c>
      <c r="I3" s="1" t="str">
        <f>IF(C3="M","si","no")</f>
        <v>si</v>
      </c>
      <c r="J3" s="1" t="str">
        <f>IF(AND(B3&gt;=18,C3="F"),"si","no")</f>
        <v>no</v>
      </c>
      <c r="K3" s="1">
        <f>IF(OR(D3&gt;=210,E3&gt;=10),20,0)</f>
        <v>0</v>
      </c>
      <c r="L3" s="1">
        <f>IF(C3="F",20%*K3,0)</f>
        <v>0</v>
      </c>
    </row>
    <row r="4" spans="1:15" x14ac:dyDescent="0.25">
      <c r="A4" s="5" t="s">
        <v>7</v>
      </c>
      <c r="B4" s="12">
        <v>19</v>
      </c>
      <c r="C4" s="12" t="s">
        <v>8</v>
      </c>
      <c r="D4" s="13">
        <v>250</v>
      </c>
      <c r="E4" s="14">
        <v>10</v>
      </c>
      <c r="F4" s="18">
        <f t="shared" ref="F4:F7" si="1">D4/D$8</f>
        <v>0.25510204081632654</v>
      </c>
      <c r="G4" s="18">
        <f t="shared" ref="G4:G7" si="2">E4/E$8</f>
        <v>0.22222222222222221</v>
      </c>
      <c r="H4" s="1" t="str">
        <f t="shared" si="0"/>
        <v>si</v>
      </c>
      <c r="I4" s="1" t="str">
        <f t="shared" ref="I4:I7" si="3">IF(C4="M","si","no")</f>
        <v>no</v>
      </c>
      <c r="J4" s="1" t="str">
        <f t="shared" ref="J4:J7" si="4">IF(AND(B4&gt;=18,C4="F"),"si","no")</f>
        <v>si</v>
      </c>
      <c r="K4" s="1">
        <f t="shared" ref="K4:K7" si="5">IF(OR(D4&gt;=210,E4&gt;=10),20,0)</f>
        <v>20</v>
      </c>
      <c r="L4" s="1">
        <f t="shared" ref="L4:L7" si="6">IF(C4="F",20%*K4,0)</f>
        <v>4</v>
      </c>
    </row>
    <row r="5" spans="1:15" x14ac:dyDescent="0.25">
      <c r="A5" s="5" t="s">
        <v>9</v>
      </c>
      <c r="B5" s="12">
        <v>16</v>
      </c>
      <c r="C5" s="12" t="s">
        <v>8</v>
      </c>
      <c r="D5" s="13">
        <v>200</v>
      </c>
      <c r="E5" s="14">
        <v>20</v>
      </c>
      <c r="F5" s="18">
        <f t="shared" si="1"/>
        <v>0.20408163265306123</v>
      </c>
      <c r="G5" s="18">
        <f t="shared" si="2"/>
        <v>0.44444444444444442</v>
      </c>
      <c r="H5" s="1" t="str">
        <f t="shared" si="0"/>
        <v>no</v>
      </c>
      <c r="I5" s="1" t="str">
        <f t="shared" si="3"/>
        <v>no</v>
      </c>
      <c r="J5" s="1" t="str">
        <f t="shared" si="4"/>
        <v>no</v>
      </c>
      <c r="K5" s="1">
        <f t="shared" si="5"/>
        <v>20</v>
      </c>
      <c r="L5" s="1">
        <f t="shared" si="6"/>
        <v>4</v>
      </c>
    </row>
    <row r="6" spans="1:15" ht="14.25" customHeight="1" x14ac:dyDescent="0.25">
      <c r="A6" s="5" t="s">
        <v>10</v>
      </c>
      <c r="B6" s="12">
        <v>20</v>
      </c>
      <c r="C6" s="12" t="s">
        <v>6</v>
      </c>
      <c r="D6" s="13">
        <v>230</v>
      </c>
      <c r="E6" s="14">
        <v>0</v>
      </c>
      <c r="F6" s="18">
        <f t="shared" si="1"/>
        <v>0.23469387755102042</v>
      </c>
      <c r="G6" s="18">
        <f t="shared" si="2"/>
        <v>0</v>
      </c>
      <c r="H6" s="1" t="str">
        <f t="shared" si="0"/>
        <v>si</v>
      </c>
      <c r="I6" s="1" t="str">
        <f t="shared" si="3"/>
        <v>si</v>
      </c>
      <c r="J6" s="1" t="str">
        <f t="shared" si="4"/>
        <v>no</v>
      </c>
      <c r="K6" s="1">
        <f t="shared" si="5"/>
        <v>20</v>
      </c>
      <c r="L6" s="1">
        <f t="shared" si="6"/>
        <v>0</v>
      </c>
    </row>
    <row r="7" spans="1:15" ht="15.75" thickBot="1" x14ac:dyDescent="0.3">
      <c r="A7" s="6" t="s">
        <v>11</v>
      </c>
      <c r="B7" s="15">
        <v>21</v>
      </c>
      <c r="C7" s="15" t="s">
        <v>6</v>
      </c>
      <c r="D7" s="16">
        <v>200</v>
      </c>
      <c r="E7" s="17">
        <v>10</v>
      </c>
      <c r="F7" s="18">
        <f t="shared" si="1"/>
        <v>0.20408163265306123</v>
      </c>
      <c r="G7" s="18">
        <f t="shared" si="2"/>
        <v>0.22222222222222221</v>
      </c>
      <c r="H7" s="1" t="str">
        <f t="shared" si="0"/>
        <v>si</v>
      </c>
      <c r="I7" s="1" t="str">
        <f t="shared" si="3"/>
        <v>si</v>
      </c>
      <c r="J7" s="1" t="str">
        <f t="shared" si="4"/>
        <v>no</v>
      </c>
      <c r="K7" s="1">
        <f t="shared" si="5"/>
        <v>20</v>
      </c>
      <c r="L7" s="1">
        <f t="shared" si="6"/>
        <v>0</v>
      </c>
    </row>
    <row r="8" spans="1:15" x14ac:dyDescent="0.25">
      <c r="C8" s="3" t="s">
        <v>12</v>
      </c>
      <c r="D8" s="3">
        <f>SUM(D3:D7)</f>
        <v>980</v>
      </c>
      <c r="E8" s="3">
        <f>SUM(E3:E7)</f>
        <v>45</v>
      </c>
    </row>
    <row r="9" spans="1:15" x14ac:dyDescent="0.25">
      <c r="C9" s="3" t="s">
        <v>13</v>
      </c>
      <c r="D9" s="3">
        <f>MAX(D3:D7)</f>
        <v>250</v>
      </c>
      <c r="E9" s="3">
        <f>MAX(E3:E7)</f>
        <v>20</v>
      </c>
      <c r="J9" s="19" t="s">
        <v>22</v>
      </c>
      <c r="K9" s="19"/>
      <c r="M9" s="21" t="s">
        <v>29</v>
      </c>
      <c r="N9" s="21"/>
      <c r="O9" s="21"/>
    </row>
    <row r="10" spans="1:15" x14ac:dyDescent="0.25">
      <c r="J10" s="19" t="s">
        <v>21</v>
      </c>
      <c r="K10" s="19"/>
    </row>
    <row r="11" spans="1:15" x14ac:dyDescent="0.25">
      <c r="A11" s="4" t="s">
        <v>24</v>
      </c>
      <c r="H11" s="20">
        <f>COUNT(B3:B7)</f>
        <v>5</v>
      </c>
    </row>
    <row r="12" spans="1:15" x14ac:dyDescent="0.25">
      <c r="A12" s="4" t="s">
        <v>25</v>
      </c>
      <c r="H12" s="20">
        <f>COUNTIF(C3:C7,"F")</f>
        <v>2</v>
      </c>
    </row>
    <row r="13" spans="1:15" x14ac:dyDescent="0.25">
      <c r="A13" s="4" t="s">
        <v>27</v>
      </c>
      <c r="H13" s="20">
        <f>SUMIF(E3:E7,"&gt;8")</f>
        <v>40</v>
      </c>
    </row>
    <row r="14" spans="1:15" x14ac:dyDescent="0.25">
      <c r="A14" s="4" t="s">
        <v>26</v>
      </c>
      <c r="H14" s="20">
        <f>SUMIF(C3:C7,"M",E3:E7)</f>
        <v>15</v>
      </c>
    </row>
    <row r="15" spans="1:15" x14ac:dyDescent="0.25">
      <c r="A15" s="4" t="s">
        <v>28</v>
      </c>
      <c r="H15" s="20">
        <f>SUMIF(E3:E7,"&gt;5",D3:D7)</f>
        <v>650</v>
      </c>
    </row>
    <row r="16" spans="1:15" x14ac:dyDescent="0.25">
      <c r="H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Sierra</cp:lastModifiedBy>
  <dcterms:created xsi:type="dcterms:W3CDTF">2017-04-27T15:46:28Z</dcterms:created>
  <dcterms:modified xsi:type="dcterms:W3CDTF">2017-04-28T07:12:36Z</dcterms:modified>
</cp:coreProperties>
</file>