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\Documents\mastersierra\descargas\"/>
    </mc:Choice>
  </mc:AlternateContent>
  <xr:revisionPtr revIDLastSave="0" documentId="8_{9BF77876-9E24-4720-9D14-146871FF9E84}" xr6:coauthVersionLast="47" xr6:coauthVersionMax="47" xr10:uidLastSave="{00000000-0000-0000-0000-000000000000}"/>
  <bookViews>
    <workbookView xWindow="-108" yWindow="-108" windowWidth="23256" windowHeight="13176" activeTab="10" xr2:uid="{00000000-000D-0000-FFFF-FFFF00000000}"/>
  </bookViews>
  <sheets>
    <sheet name="EJER01" sheetId="1" r:id="rId1"/>
    <sheet name="EJER02" sheetId="2" r:id="rId2"/>
    <sheet name="EJER03" sheetId="11" r:id="rId3"/>
    <sheet name="EJER04" sheetId="10" r:id="rId4"/>
    <sheet name="EJER05" sheetId="9" r:id="rId5"/>
    <sheet name="EJER06" sheetId="8" r:id="rId6"/>
    <sheet name="EJER07" sheetId="7" r:id="rId7"/>
    <sheet name="EJER08" sheetId="6" r:id="rId8"/>
    <sheet name="EJER09" sheetId="4" r:id="rId9"/>
    <sheet name="EJER10" sheetId="12" r:id="rId10"/>
    <sheet name="EJER11" sheetId="13" r:id="rId11"/>
    <sheet name="EJER19" sheetId="14" r:id="rId12"/>
    <sheet name="EJER20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  <c r="C15" i="13"/>
  <c r="D10" i="13"/>
  <c r="D17" i="13" s="1"/>
  <c r="D11" i="13"/>
  <c r="D12" i="13"/>
  <c r="D13" i="13"/>
  <c r="D14" i="13"/>
  <c r="D9" i="13"/>
  <c r="D4" i="7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C5" i="7"/>
  <c r="D8" i="8"/>
  <c r="E8" i="8" s="1"/>
  <c r="F8" i="8" s="1"/>
  <c r="G8" i="8" s="1"/>
  <c r="H8" i="8" s="1"/>
  <c r="E4" i="8"/>
  <c r="D4" i="8"/>
  <c r="E4" i="9"/>
  <c r="E8" i="9" s="1"/>
  <c r="E5" i="9"/>
  <c r="E6" i="9"/>
  <c r="E7" i="9"/>
  <c r="E3" i="9"/>
  <c r="D14" i="10"/>
  <c r="D6" i="10"/>
  <c r="D8" i="10" s="1"/>
  <c r="D16" i="10" s="1"/>
  <c r="D7" i="10"/>
  <c r="D5" i="10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3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A2" i="2"/>
  <c r="G6" i="1"/>
  <c r="F8" i="1"/>
  <c r="F9" i="1" s="1"/>
  <c r="F10" i="1" s="1"/>
  <c r="A3" i="1"/>
  <c r="D18" i="10" l="1"/>
  <c r="D20" i="10" s="1"/>
  <c r="F4" i="9"/>
  <c r="F8" i="9"/>
  <c r="F5" i="9"/>
  <c r="F6" i="9"/>
  <c r="F3" i="9"/>
  <c r="F7" i="9"/>
  <c r="A4" i="1"/>
  <c r="D5" i="7"/>
  <c r="D15" i="13"/>
  <c r="D16" i="1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5" i="1"/>
  <c r="E4" i="7"/>
  <c r="F11" i="1"/>
  <c r="F12" i="1"/>
  <c r="F20" i="13" l="1"/>
  <c r="F18" i="13"/>
  <c r="F16" i="13"/>
  <c r="F14" i="13"/>
  <c r="A6" i="1"/>
  <c r="C1" i="2"/>
  <c r="F4" i="7"/>
  <c r="E5" i="7"/>
  <c r="F13" i="1"/>
  <c r="A7" i="1" l="1"/>
  <c r="G4" i="7"/>
  <c r="F5" i="7"/>
  <c r="F14" i="1"/>
  <c r="F15" i="1" s="1"/>
  <c r="A8" i="1" l="1"/>
  <c r="H4" i="7"/>
  <c r="G5" i="7"/>
  <c r="F16" i="1"/>
  <c r="F17" i="1" s="1"/>
  <c r="A9" i="1" l="1"/>
  <c r="I4" i="7"/>
  <c r="H5" i="7"/>
  <c r="F18" i="1"/>
  <c r="F19" i="1" s="1"/>
  <c r="A10" i="1" l="1"/>
  <c r="J4" i="7"/>
  <c r="I5" i="7"/>
  <c r="F20" i="1"/>
  <c r="F21" i="1" s="1"/>
  <c r="A11" i="1" l="1"/>
  <c r="K4" i="7"/>
  <c r="J5" i="7"/>
  <c r="F22" i="1"/>
  <c r="F23" i="1" s="1"/>
  <c r="A13" i="1" l="1"/>
  <c r="A12" i="1"/>
  <c r="L4" i="7"/>
  <c r="K5" i="7"/>
  <c r="F24" i="1"/>
  <c r="F25" i="1" s="1"/>
  <c r="A14" i="1" l="1"/>
  <c r="M4" i="7"/>
  <c r="L5" i="7"/>
  <c r="A15" i="1" l="1"/>
  <c r="N4" i="7"/>
  <c r="M5" i="7"/>
  <c r="A16" i="1" l="1"/>
  <c r="O4" i="7"/>
  <c r="O5" i="7" s="1"/>
  <c r="N5" i="7"/>
  <c r="A17" i="1" l="1"/>
  <c r="A19" i="1" l="1"/>
  <c r="A20" i="1" s="1"/>
  <c r="C1" i="1" s="1"/>
  <c r="A18" i="1"/>
</calcChain>
</file>

<file path=xl/sharedStrings.xml><?xml version="1.0" encoding="utf-8"?>
<sst xmlns="http://schemas.openxmlformats.org/spreadsheetml/2006/main" count="200" uniqueCount="156">
  <si>
    <t>NÚMERO</t>
  </si>
  <si>
    <t>RAIZ CUADRADA</t>
  </si>
  <si>
    <t>CUBO</t>
  </si>
  <si>
    <t>CUADRADO</t>
  </si>
  <si>
    <t>RAIZ CÚBICA</t>
  </si>
  <si>
    <t>Compañía Embotelladora "Super Cola"</t>
  </si>
  <si>
    <t>Gaseosa Chica</t>
  </si>
  <si>
    <t>Gaseosa Mediana</t>
  </si>
  <si>
    <t>Gaseosa Familiar</t>
  </si>
  <si>
    <t>Cantidad</t>
  </si>
  <si>
    <t>Precio</t>
  </si>
  <si>
    <t>Total</t>
  </si>
  <si>
    <t>Total de Ingresos</t>
  </si>
  <si>
    <t>------------------------------------&gt;</t>
  </si>
  <si>
    <t>Ingresos</t>
  </si>
  <si>
    <t>Egresos</t>
  </si>
  <si>
    <t>Costo de producción</t>
  </si>
  <si>
    <t>Gastos de administración</t>
  </si>
  <si>
    <t>Gastos de ventas y publicidad</t>
  </si>
  <si>
    <t>Total de Egresos</t>
  </si>
  <si>
    <t>Utilidad Bruta</t>
  </si>
  <si>
    <t>Impuestos</t>
  </si>
  <si>
    <t>Utilidad Neta</t>
  </si>
  <si>
    <t>Banco</t>
  </si>
  <si>
    <t>Monto</t>
  </si>
  <si>
    <t>Tasa</t>
  </si>
  <si>
    <t>Crédito</t>
  </si>
  <si>
    <t>Continental</t>
  </si>
  <si>
    <t>Un año</t>
  </si>
  <si>
    <t>Porcentaje</t>
  </si>
  <si>
    <t>-----------------------------------&gt;</t>
  </si>
  <si>
    <t>Valor Actual</t>
  </si>
  <si>
    <t>Descuento</t>
  </si>
  <si>
    <t>Valor - 1 Mes</t>
  </si>
  <si>
    <t>Valor - 2 Meses</t>
  </si>
  <si>
    <t>Valor - 3 Meses</t>
  </si>
  <si>
    <t>Valor - 4 Meses</t>
  </si>
  <si>
    <t>Valor - 5 Meses</t>
  </si>
  <si>
    <t>Gastos</t>
  </si>
  <si>
    <t>Utilidad</t>
  </si>
  <si>
    <t>S. Actual</t>
  </si>
  <si>
    <t>Increm.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</si>
  <si>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</si>
  <si>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</si>
  <si>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</si>
  <si>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</si>
  <si>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</si>
  <si>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</si>
  <si>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</si>
  <si>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</si>
  <si>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</si>
  <si>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</si>
  <si>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</si>
  <si>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</si>
  <si>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Producto</t>
  </si>
  <si>
    <t>Radio AM/FM</t>
  </si>
  <si>
    <t>Equipo Audio</t>
  </si>
  <si>
    <t>Equipo VHS</t>
  </si>
  <si>
    <t>Computadora</t>
  </si>
  <si>
    <t>Valor Crédito</t>
  </si>
  <si>
    <t>No. Créditos</t>
  </si>
  <si>
    <t>1ra. Cuota</t>
  </si>
  <si>
    <t>2da. Cuota</t>
  </si>
  <si>
    <t>3ra. Cuota</t>
  </si>
  <si>
    <t>4ta. Cuota</t>
  </si>
  <si>
    <t>5ta. Cuota</t>
  </si>
  <si>
    <t>Horas/semana</t>
  </si>
  <si>
    <t>Semanas/Ciclo</t>
  </si>
  <si>
    <t>Costo por hora</t>
  </si>
  <si>
    <t>Dos años</t>
  </si>
  <si>
    <t>Tres años</t>
  </si>
  <si>
    <t>Cuatro años</t>
  </si>
  <si>
    <t>CONSOLIDADO DE NOTAS</t>
  </si>
  <si>
    <t>CURSO</t>
  </si>
  <si>
    <t>NOTA FINAL</t>
  </si>
  <si>
    <t>CREDITOS</t>
  </si>
  <si>
    <t>PUNTOS</t>
  </si>
  <si>
    <t>PROMEDIO PONDERADO DEL CICLO:</t>
  </si>
  <si>
    <t>TOTALES:</t>
  </si>
  <si>
    <t>Interbank</t>
  </si>
  <si>
    <t>Matemática III</t>
  </si>
  <si>
    <t>Física II</t>
  </si>
  <si>
    <t>Programación</t>
  </si>
  <si>
    <t>Estadística</t>
  </si>
  <si>
    <t>Diseño Mecánico</t>
  </si>
  <si>
    <t>Fisico Química II</t>
  </si>
  <si>
    <t>Falabella</t>
  </si>
  <si>
    <t>Scotiabank</t>
  </si>
  <si>
    <t>Televisor 30"</t>
  </si>
  <si>
    <t>PROMEDIO PONDERADO DE APROBADOS DEL CICLO:</t>
  </si>
  <si>
    <t>No.</t>
  </si>
  <si>
    <t>Horas trabajadas</t>
  </si>
  <si>
    <t>Eficiencia</t>
  </si>
  <si>
    <t>Horas normales</t>
  </si>
  <si>
    <t>Pago($)</t>
  </si>
  <si>
    <t>¿Está sobre el promedio de eficiencia? 1=si, 0=no</t>
  </si>
  <si>
    <t>¿Gana por encima del promedio? 1=si, 0=no</t>
  </si>
  <si>
    <t>Horas extras</t>
  </si>
  <si>
    <t>% de tarifa adicional por horas extras:</t>
  </si>
  <si>
    <t>Tarifa normal ($/h)</t>
  </si>
  <si>
    <t>Promedio de horas trabajadas por trabajador:</t>
  </si>
  <si>
    <t>Total de horas pagadas:</t>
  </si>
  <si>
    <t>Pago total solo por horas extras:</t>
  </si>
  <si>
    <t>Promedio de horas extras de los trabajadores con horas extras:</t>
  </si>
  <si>
    <t>Tasa Nac:</t>
  </si>
  <si>
    <t>Tasa Mort.:</t>
  </si>
  <si>
    <t>Inserciones:</t>
  </si>
  <si>
    <t>Problación</t>
  </si>
  <si>
    <t>Año</t>
  </si>
  <si>
    <t>Cantidad de trabajadores con horas extras:</t>
  </si>
  <si>
    <t>Balance para el año X</t>
  </si>
  <si>
    <t xml:space="preserve">Completa las notas en las celdas naranja y  fórmulas en las celdas celestes </t>
  </si>
  <si>
    <t>Los puntos son Nota*créditos</t>
  </si>
  <si>
    <t>Suma:</t>
  </si>
  <si>
    <t>Procedimiento:</t>
  </si>
  <si>
    <t>1. A3=A1+A2</t>
  </si>
  <si>
    <t>2. Copias A3 hacia A3:A20</t>
  </si>
  <si>
    <t>3. C1=suma(A:A)</t>
  </si>
  <si>
    <t>a</t>
  </si>
  <si>
    <t>b</t>
  </si>
  <si>
    <t>lunes</t>
  </si>
  <si>
    <t>martes</t>
  </si>
  <si>
    <t>miércoles</t>
  </si>
  <si>
    <t>jueves</t>
  </si>
  <si>
    <t>viernes</t>
  </si>
  <si>
    <t>sábado</t>
  </si>
  <si>
    <t>domingo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</si>
  <si>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</si>
  <si>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</si>
  <si>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</si>
  <si>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</si>
  <si>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</si>
  <si>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</si>
  <si>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</si>
  <si>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</si>
  <si>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</si>
  <si>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</si>
  <si>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</si>
  <si>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</si>
  <si>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3^2</t>
  </si>
  <si>
    <t>^ alt-94</t>
  </si>
  <si>
    <t>potencia(3,2)</t>
  </si>
  <si>
    <t>5^0.5</t>
  </si>
  <si>
    <t>RAIZ(5)</t>
  </si>
  <si>
    <t>Graficar la raiz cuadrada y la cubica en un solo grafico</t>
  </si>
  <si>
    <t>VF= VA + VA*Tasa</t>
  </si>
  <si>
    <t>VF= VA*(1+Tasa)</t>
  </si>
  <si>
    <t>Necesita 2 formulas</t>
  </si>
  <si>
    <t>Redondeos:</t>
  </si>
  <si>
    <t>TRUNCAR(num,ndecimales)</t>
  </si>
  <si>
    <t>REDONDEAR(num, ndecim)</t>
  </si>
  <si>
    <t>REDONDEAR.MAS(num, ndecim)</t>
  </si>
  <si>
    <t>Por exceso</t>
  </si>
  <si>
    <t>Por defecto</t>
  </si>
  <si>
    <t>REDONDEAR.MENOS(num, ndecim)</t>
  </si>
  <si>
    <t>PPC: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</si>
</sst>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0.0000"/>
    <numFmt numFmtId="167" formatCode="0.00000"/>
    <numFmt numFmtId="168" formatCode="0.00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0" xfId="0" quotePrefix="1"/>
    <xf numFmtId="0" fontId="2" fillId="0" borderId="0" xfId="0" applyFont="1"/>
    <xf numFmtId="9" fontId="0" fillId="0" borderId="0" xfId="0" applyNumberFormat="1"/>
    <xf numFmtId="0" fontId="0" fillId="0" borderId="4" xfId="0" applyBorder="1"/>
    <xf numFmtId="0" fontId="0" fillId="2" borderId="4" xfId="0" applyFill="1" applyBorder="1"/>
    <xf numFmtId="9" fontId="0" fillId="0" borderId="2" xfId="0" applyNumberFormat="1" applyBorder="1"/>
    <xf numFmtId="9" fontId="0" fillId="0" borderId="3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quotePrefix="1" applyBorder="1"/>
    <xf numFmtId="0" fontId="0" fillId="0" borderId="6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2" fillId="0" borderId="8" xfId="0" applyFont="1" applyBorder="1"/>
    <xf numFmtId="9" fontId="0" fillId="0" borderId="1" xfId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0" fillId="0" borderId="17" xfId="0" applyBorder="1"/>
    <xf numFmtId="0" fontId="0" fillId="0" borderId="18" xfId="0" applyBorder="1"/>
    <xf numFmtId="0" fontId="0" fillId="2" borderId="21" xfId="0" applyFill="1" applyBorder="1"/>
    <xf numFmtId="0" fontId="0" fillId="2" borderId="16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8" xfId="0" applyFont="1" applyBorder="1"/>
    <xf numFmtId="0" fontId="0" fillId="3" borderId="10" xfId="0" applyFill="1" applyBorder="1" applyAlignment="1">
      <alignment horizontal="center"/>
    </xf>
    <xf numFmtId="0" fontId="1" fillId="0" borderId="11" xfId="0" applyFont="1" applyBorder="1"/>
    <xf numFmtId="0" fontId="0" fillId="3" borderId="20" xfId="0" applyFill="1" applyBorder="1" applyAlignment="1">
      <alignment horizontal="center"/>
    </xf>
    <xf numFmtId="9" fontId="0" fillId="3" borderId="21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6" fillId="0" borderId="0" xfId="0" applyFont="1"/>
    <xf numFmtId="0" fontId="7" fillId="5" borderId="0" xfId="0" applyFont="1" applyFill="1" applyAlignment="1">
      <alignment horizontal="center"/>
    </xf>
    <xf numFmtId="0" fontId="0" fillId="5" borderId="4" xfId="0" applyFill="1" applyBorder="1"/>
    <xf numFmtId="0" fontId="2" fillId="2" borderId="4" xfId="0" applyFont="1" applyFill="1" applyBorder="1"/>
    <xf numFmtId="0" fontId="8" fillId="2" borderId="4" xfId="0" applyFont="1" applyFill="1" applyBorder="1"/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0" fontId="0" fillId="5" borderId="4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/>
    <xf numFmtId="0" fontId="4" fillId="2" borderId="4" xfId="0" applyFont="1" applyFill="1" applyBorder="1"/>
    <xf numFmtId="0" fontId="0" fillId="0" borderId="0" xfId="0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EJER03!$E$2</c:f>
              <c:strCache>
                <c:ptCount val="1"/>
                <c:pt idx="0">
                  <c:v>RAIZ CUADRADA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EJER03!$E$3:$E$22</c:f>
              <c:numCache>
                <c:formatCode>0.000</c:formatCode>
                <c:ptCount val="20"/>
                <c:pt idx="0">
                  <c:v>1</c:v>
                </c:pt>
                <c:pt idx="1">
                  <c:v>1.4142135623730951</c:v>
                </c:pt>
                <c:pt idx="2">
                  <c:v>1.7320508075688772</c:v>
                </c:pt>
                <c:pt idx="3">
                  <c:v>2</c:v>
                </c:pt>
                <c:pt idx="4">
                  <c:v>2.2360679774997898</c:v>
                </c:pt>
                <c:pt idx="5">
                  <c:v>2.4494897427831779</c:v>
                </c:pt>
                <c:pt idx="6">
                  <c:v>2.6457513110645907</c:v>
                </c:pt>
                <c:pt idx="7">
                  <c:v>2.8284271247461903</c:v>
                </c:pt>
                <c:pt idx="8">
                  <c:v>3</c:v>
                </c:pt>
                <c:pt idx="9">
                  <c:v>3.1622776601683795</c:v>
                </c:pt>
                <c:pt idx="10">
                  <c:v>3.3166247903553998</c:v>
                </c:pt>
                <c:pt idx="11">
                  <c:v>3.4641016151377544</c:v>
                </c:pt>
                <c:pt idx="12">
                  <c:v>3.6055512754639891</c:v>
                </c:pt>
                <c:pt idx="13">
                  <c:v>3.7416573867739413</c:v>
                </c:pt>
                <c:pt idx="14">
                  <c:v>3.872983346207417</c:v>
                </c:pt>
                <c:pt idx="15">
                  <c:v>4</c:v>
                </c:pt>
                <c:pt idx="16">
                  <c:v>4.1231056256176606</c:v>
                </c:pt>
                <c:pt idx="17">
                  <c:v>4.2426406871192848</c:v>
                </c:pt>
                <c:pt idx="18">
                  <c:v>4.358898943540674</c:v>
                </c:pt>
                <c:pt idx="19">
                  <c:v>4.4721359549995796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5-49C1-8706-8F7F175C8A2D}"/>
            </c:ext>
          </c:extLst>
        </c:ser>
        <c:ser>
          <c:idx val="1"/>
          <c:order val="1"/>
          <c:tx>
            <c:strRef>
              <c:f>EJER03!$F$2</c:f>
              <c:strCache>
                <c:ptCount val="1"/>
                <c:pt idx="0">
                  <c:v>RAIZ CÚBICA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EJER03!$F$3:$F$22</c:f>
              <c:numCache>
                <c:formatCode>0.000</c:formatCode>
                <c:ptCount val="20"/>
                <c:pt idx="0">
                  <c:v>1</c:v>
                </c:pt>
                <c:pt idx="1">
                  <c:v>1.2599210498948732</c:v>
                </c:pt>
                <c:pt idx="2">
                  <c:v>1.4422495703074083</c:v>
                </c:pt>
                <c:pt idx="3">
                  <c:v>1.5874010519681994</c:v>
                </c:pt>
                <c:pt idx="4">
                  <c:v>1.7099759466766968</c:v>
                </c:pt>
                <c:pt idx="5">
                  <c:v>1.8171205928321397</c:v>
                </c:pt>
                <c:pt idx="6">
                  <c:v>1.9129311827723889</c:v>
                </c:pt>
                <c:pt idx="7">
                  <c:v>1.9999999999999998</c:v>
                </c:pt>
                <c:pt idx="8">
                  <c:v>2.0800838230519041</c:v>
                </c:pt>
                <c:pt idx="9">
                  <c:v>2.1544346900318838</c:v>
                </c:pt>
                <c:pt idx="10">
                  <c:v>2.2239800905693157</c:v>
                </c:pt>
                <c:pt idx="11">
                  <c:v>2.2894284851066637</c:v>
                </c:pt>
                <c:pt idx="12">
                  <c:v>2.3513346877207573</c:v>
                </c:pt>
                <c:pt idx="13">
                  <c:v>2.4101422641752297</c:v>
                </c:pt>
                <c:pt idx="14">
                  <c:v>2.4662120743304703</c:v>
                </c:pt>
                <c:pt idx="15">
                  <c:v>2.5198420997897459</c:v>
                </c:pt>
                <c:pt idx="16">
                  <c:v>2.5712815906582351</c:v>
                </c:pt>
                <c:pt idx="17">
                  <c:v>2.6207413942088964</c:v>
                </c:pt>
                <c:pt idx="18">
                  <c:v>2.6684016487219444</c:v>
                </c:pt>
                <c:pt idx="19">
                  <c:v>2.7144176165949063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5-49C1-8706-8F7F175C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182223"/>
        <c:axId val="1986484351"/>
      </c:lineChart>
      <c:catAx>
        <c:axId val="192518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86484351"/>
        <c:crosses val="autoZero"/>
        <c:auto val="1"/>
        <c:lblAlgn val="ctr"/>
        <c:lblOffset val="100"/>
        <c:noMultiLvlLbl val="0"/>
      </c:catAx>
      <c:valAx>
        <c:axId val="198648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2518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</xdr:colOff>
      <xdr:row>24</xdr:row>
      <xdr:rowOff>41671</xdr:rowOff>
    </xdr:from>
    <xdr:to>
      <xdr:col>5</xdr:col>
      <xdr:colOff>136922</xdr:colOff>
      <xdr:row>37</xdr:row>
      <xdr:rowOff>121443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5899B-B028-49BB-9201-6BEC41ADB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zoomScale="160" zoomScaleNormal="160" workbookViewId="0">
      <selection activeCell="I15" sqref="I15"/>
    </sheetView>
  </sheetViews>
  <sheetFormatPr baseColWidth="10" defaultRowHeight="13.2" x14ac:dyDescent="0.25"/>
  <cols>
    <col min="7" max="7" width="12.33203125" bestFit="1" customWidth="1"/>
  </cols>
  <sheetData>
    <row r="1" spans="1:12" ht="17.399999999999999" x14ac:dyDescent="0.3">
      <c r="A1" s="10">
        <v>0</v>
      </c>
      <c r="B1" s="83" t="s">
        <v>113</v>
      </c>
      <c r="C1" s="84">
        <f>SUM(A:A)</f>
        <v>10945</v>
      </c>
    </row>
    <row r="2" spans="1:12" x14ac:dyDescent="0.25">
      <c r="A2" s="10">
        <v>1</v>
      </c>
      <c r="H2">
        <v>1</v>
      </c>
      <c r="J2" s="82" t="s">
        <v>118</v>
      </c>
      <c r="K2" s="82" t="s">
        <v>120</v>
      </c>
      <c r="L2" s="82" t="s">
        <v>127</v>
      </c>
    </row>
    <row r="3" spans="1:12" x14ac:dyDescent="0.25">
      <c r="A3" s="85">
        <f>A1+A2</f>
        <v>1</v>
      </c>
      <c r="C3" s="10" t="s">
        <v>114</v>
      </c>
      <c r="H3">
        <v>5</v>
      </c>
      <c r="J3" s="82" t="s">
        <v>119</v>
      </c>
      <c r="K3" s="82" t="s">
        <v>121</v>
      </c>
      <c r="L3" s="82" t="s">
        <v>128</v>
      </c>
    </row>
    <row r="4" spans="1:12" x14ac:dyDescent="0.25">
      <c r="A4">
        <f>A2+A3</f>
        <v>2</v>
      </c>
      <c r="C4" s="82" t="s">
        <v>115</v>
      </c>
      <c r="H4">
        <v>9</v>
      </c>
      <c r="J4" s="82" t="s">
        <v>118</v>
      </c>
      <c r="K4" s="82" t="s">
        <v>122</v>
      </c>
      <c r="L4" s="82" t="s">
        <v>129</v>
      </c>
    </row>
    <row r="5" spans="1:12" x14ac:dyDescent="0.25">
      <c r="A5">
        <f>A3+A4</f>
        <v>3</v>
      </c>
      <c r="C5" s="82" t="s">
        <v>116</v>
      </c>
      <c r="H5">
        <v>13</v>
      </c>
      <c r="J5" s="82" t="s">
        <v>119</v>
      </c>
      <c r="K5" s="82" t="s">
        <v>123</v>
      </c>
      <c r="L5" s="82" t="s">
        <v>130</v>
      </c>
    </row>
    <row r="6" spans="1:12" x14ac:dyDescent="0.25">
      <c r="A6">
        <f t="shared" ref="A6:A20" si="0">A4+A5</f>
        <v>5</v>
      </c>
      <c r="C6" s="82" t="s">
        <v>117</v>
      </c>
      <c r="E6">
        <v>1</v>
      </c>
      <c r="F6" s="10">
        <v>0</v>
      </c>
      <c r="G6" t="e">
        <f ca="1">secuencia(20)</f>
        <v>#NAME?</v>
      </c>
      <c r="H6">
        <v>17</v>
      </c>
      <c r="J6" s="82" t="s">
        <v>118</v>
      </c>
      <c r="K6" s="82" t="s">
        <v>124</v>
      </c>
      <c r="L6" s="82" t="s">
        <v>131</v>
      </c>
    </row>
    <row r="7" spans="1:12" x14ac:dyDescent="0.25">
      <c r="A7">
        <f t="shared" si="0"/>
        <v>8</v>
      </c>
      <c r="E7">
        <v>2</v>
      </c>
      <c r="F7" s="10">
        <v>1</v>
      </c>
      <c r="H7">
        <v>21</v>
      </c>
      <c r="J7" s="82" t="s">
        <v>119</v>
      </c>
      <c r="K7" s="82" t="s">
        <v>125</v>
      </c>
      <c r="L7" s="82" t="s">
        <v>132</v>
      </c>
    </row>
    <row r="8" spans="1:12" x14ac:dyDescent="0.25">
      <c r="A8">
        <f t="shared" si="0"/>
        <v>13</v>
      </c>
      <c r="E8">
        <v>3</v>
      </c>
      <c r="F8">
        <f>F6+F7</f>
        <v>1</v>
      </c>
      <c r="H8">
        <v>25</v>
      </c>
      <c r="K8" s="82" t="s">
        <v>126</v>
      </c>
      <c r="L8" s="82" t="s">
        <v>133</v>
      </c>
    </row>
    <row r="9" spans="1:12" x14ac:dyDescent="0.25">
      <c r="A9">
        <f t="shared" si="0"/>
        <v>21</v>
      </c>
      <c r="E9">
        <v>4</v>
      </c>
      <c r="F9">
        <f t="shared" ref="F9:F25" si="1">F7+F8</f>
        <v>2</v>
      </c>
      <c r="H9">
        <v>29</v>
      </c>
      <c r="K9" s="82" t="s">
        <v>120</v>
      </c>
      <c r="L9" s="82" t="s">
        <v>134</v>
      </c>
    </row>
    <row r="10" spans="1:12" x14ac:dyDescent="0.25">
      <c r="A10">
        <f t="shared" si="0"/>
        <v>34</v>
      </c>
      <c r="E10">
        <v>5</v>
      </c>
      <c r="F10">
        <f t="shared" si="1"/>
        <v>3</v>
      </c>
      <c r="H10">
        <v>33</v>
      </c>
      <c r="K10" s="82" t="s">
        <v>121</v>
      </c>
      <c r="L10" s="82" t="s">
        <v>135</v>
      </c>
    </row>
    <row r="11" spans="1:12" x14ac:dyDescent="0.25">
      <c r="A11">
        <f t="shared" si="0"/>
        <v>55</v>
      </c>
      <c r="E11">
        <v>6</v>
      </c>
      <c r="F11">
        <f t="shared" si="1"/>
        <v>5</v>
      </c>
      <c r="H11">
        <v>37</v>
      </c>
      <c r="K11" s="82" t="s">
        <v>122</v>
      </c>
      <c r="L11" s="82" t="s">
        <v>136</v>
      </c>
    </row>
    <row r="12" spans="1:12" x14ac:dyDescent="0.25">
      <c r="A12">
        <f t="shared" si="0"/>
        <v>89</v>
      </c>
      <c r="E12">
        <v>7</v>
      </c>
      <c r="F12">
        <f t="shared" si="1"/>
        <v>8</v>
      </c>
      <c r="K12" s="82" t="s">
        <v>123</v>
      </c>
      <c r="L12" s="82" t="s">
        <v>137</v>
      </c>
    </row>
    <row r="13" spans="1:12" x14ac:dyDescent="0.25">
      <c r="A13">
        <f t="shared" si="0"/>
        <v>144</v>
      </c>
      <c r="E13">
        <v>8</v>
      </c>
      <c r="F13">
        <f t="shared" si="1"/>
        <v>13</v>
      </c>
      <c r="K13" s="82" t="s">
        <v>124</v>
      </c>
      <c r="L13" s="82" t="s">
        <v>138</v>
      </c>
    </row>
    <row r="14" spans="1:12" x14ac:dyDescent="0.25">
      <c r="A14">
        <f t="shared" si="0"/>
        <v>233</v>
      </c>
      <c r="E14">
        <v>9</v>
      </c>
      <c r="F14">
        <f t="shared" si="1"/>
        <v>21</v>
      </c>
      <c r="K14" s="82" t="s">
        <v>125</v>
      </c>
    </row>
    <row r="15" spans="1:12" x14ac:dyDescent="0.25">
      <c r="A15">
        <f t="shared" si="0"/>
        <v>377</v>
      </c>
      <c r="E15">
        <v>10</v>
      </c>
      <c r="F15">
        <f t="shared" si="1"/>
        <v>34</v>
      </c>
      <c r="K15" s="82" t="s">
        <v>126</v>
      </c>
    </row>
    <row r="16" spans="1:12" x14ac:dyDescent="0.25">
      <c r="A16">
        <f t="shared" si="0"/>
        <v>610</v>
      </c>
      <c r="E16">
        <v>11</v>
      </c>
      <c r="F16">
        <f t="shared" si="1"/>
        <v>55</v>
      </c>
      <c r="K16" s="82" t="s">
        <v>120</v>
      </c>
    </row>
    <row r="17" spans="1:11" x14ac:dyDescent="0.25">
      <c r="A17">
        <f t="shared" si="0"/>
        <v>987</v>
      </c>
      <c r="E17">
        <v>12</v>
      </c>
      <c r="F17">
        <f t="shared" si="1"/>
        <v>89</v>
      </c>
      <c r="K17" s="82" t="s">
        <v>121</v>
      </c>
    </row>
    <row r="18" spans="1:11" x14ac:dyDescent="0.25">
      <c r="A18">
        <f t="shared" si="0"/>
        <v>1597</v>
      </c>
      <c r="E18">
        <v>13</v>
      </c>
      <c r="F18">
        <f t="shared" si="1"/>
        <v>144</v>
      </c>
      <c r="K18" s="82" t="s">
        <v>122</v>
      </c>
    </row>
    <row r="19" spans="1:11" x14ac:dyDescent="0.25">
      <c r="A19">
        <f t="shared" si="0"/>
        <v>2584</v>
      </c>
      <c r="E19">
        <v>14</v>
      </c>
      <c r="F19">
        <f t="shared" si="1"/>
        <v>233</v>
      </c>
    </row>
    <row r="20" spans="1:11" x14ac:dyDescent="0.25">
      <c r="A20">
        <f t="shared" si="0"/>
        <v>4181</v>
      </c>
      <c r="E20">
        <v>15</v>
      </c>
      <c r="F20">
        <f t="shared" si="1"/>
        <v>377</v>
      </c>
    </row>
    <row r="21" spans="1:11" x14ac:dyDescent="0.25">
      <c r="E21">
        <v>16</v>
      </c>
      <c r="F21">
        <f t="shared" si="1"/>
        <v>610</v>
      </c>
    </row>
    <row r="22" spans="1:11" x14ac:dyDescent="0.25">
      <c r="E22">
        <v>17</v>
      </c>
      <c r="F22">
        <f t="shared" si="1"/>
        <v>987</v>
      </c>
    </row>
    <row r="23" spans="1:11" x14ac:dyDescent="0.25">
      <c r="E23">
        <v>18</v>
      </c>
      <c r="F23">
        <f t="shared" si="1"/>
        <v>1597</v>
      </c>
    </row>
    <row r="24" spans="1:11" x14ac:dyDescent="0.25">
      <c r="E24">
        <v>19</v>
      </c>
      <c r="F24">
        <f t="shared" si="1"/>
        <v>2584</v>
      </c>
    </row>
    <row r="25" spans="1:11" x14ac:dyDescent="0.25">
      <c r="E25">
        <v>20</v>
      </c>
      <c r="F25">
        <f t="shared" si="1"/>
        <v>4181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6"/>
  <sheetViews>
    <sheetView workbookViewId="0"/>
  </sheetViews>
  <sheetFormatPr baseColWidth="10" defaultRowHeight="13.2" x14ac:dyDescent="0.25"/>
  <cols>
    <col min="2" max="2" width="15.6640625" bestFit="1" customWidth="1"/>
    <col min="8" max="8" width="12.88671875" customWidth="1"/>
  </cols>
  <sheetData>
    <row r="2" spans="2:8" x14ac:dyDescent="0.25">
      <c r="B2" s="8" t="s">
        <v>23</v>
      </c>
      <c r="C2" s="8" t="s">
        <v>24</v>
      </c>
      <c r="D2" s="8" t="s">
        <v>25</v>
      </c>
      <c r="E2" s="8" t="s">
        <v>28</v>
      </c>
      <c r="F2" s="8" t="s">
        <v>69</v>
      </c>
      <c r="G2" s="8" t="s">
        <v>70</v>
      </c>
      <c r="H2" s="8" t="s">
        <v>71</v>
      </c>
    </row>
    <row r="3" spans="2:8" x14ac:dyDescent="0.25">
      <c r="B3" s="6" t="s">
        <v>27</v>
      </c>
      <c r="C3" s="5">
        <v>14750</v>
      </c>
      <c r="D3" s="26">
        <v>6.0999999999999999E-2</v>
      </c>
      <c r="E3" s="16"/>
      <c r="F3" s="16"/>
      <c r="G3" s="16"/>
      <c r="H3" s="16"/>
    </row>
    <row r="4" spans="2:8" x14ac:dyDescent="0.25">
      <c r="B4" s="6" t="s">
        <v>79</v>
      </c>
      <c r="C4" s="6">
        <v>12080</v>
      </c>
      <c r="D4" s="27">
        <v>5.2999999999999999E-2</v>
      </c>
      <c r="E4" s="17"/>
      <c r="F4" s="17"/>
      <c r="G4" s="17"/>
      <c r="H4" s="17"/>
    </row>
    <row r="5" spans="2:8" x14ac:dyDescent="0.25">
      <c r="B5" s="36" t="s">
        <v>86</v>
      </c>
      <c r="C5" s="6">
        <v>17590</v>
      </c>
      <c r="D5" s="27">
        <v>5.8000000000000003E-2</v>
      </c>
      <c r="E5" s="17"/>
      <c r="F5" s="17"/>
      <c r="G5" s="17"/>
      <c r="H5" s="17"/>
    </row>
    <row r="6" spans="2:8" x14ac:dyDescent="0.25">
      <c r="B6" s="12" t="s">
        <v>11</v>
      </c>
      <c r="C6" s="19" t="s">
        <v>30</v>
      </c>
      <c r="D6" s="20"/>
      <c r="E6" s="13"/>
      <c r="F6" s="13"/>
      <c r="G6" s="13"/>
      <c r="H6" s="13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0"/>
  <sheetViews>
    <sheetView tabSelected="1" zoomScale="140" zoomScaleNormal="140" workbookViewId="0">
      <selection activeCell="D17" sqref="D17"/>
    </sheetView>
  </sheetViews>
  <sheetFormatPr baseColWidth="10" defaultRowHeight="13.2" x14ac:dyDescent="0.25"/>
  <cols>
    <col min="1" max="1" width="19.6640625" customWidth="1"/>
    <col min="2" max="2" width="15.33203125" customWidth="1"/>
    <col min="3" max="3" width="15.6640625" customWidth="1"/>
    <col min="5" max="5" width="3.6640625" customWidth="1"/>
  </cols>
  <sheetData>
    <row r="2" spans="1:7" x14ac:dyDescent="0.25">
      <c r="A2" s="10" t="s">
        <v>111</v>
      </c>
    </row>
    <row r="3" spans="1:7" x14ac:dyDescent="0.25">
      <c r="A3" s="10" t="s">
        <v>112</v>
      </c>
    </row>
    <row r="4" spans="1:7" ht="13.8" thickBot="1" x14ac:dyDescent="0.3"/>
    <row r="5" spans="1:7" x14ac:dyDescent="0.25">
      <c r="A5" s="28"/>
      <c r="B5" s="29"/>
      <c r="C5" s="29"/>
      <c r="D5" s="30"/>
    </row>
    <row r="6" spans="1:7" x14ac:dyDescent="0.25">
      <c r="A6" s="10" t="s">
        <v>72</v>
      </c>
      <c r="D6" s="32"/>
    </row>
    <row r="7" spans="1:7" ht="13.8" thickBot="1" x14ac:dyDescent="0.3">
      <c r="A7" s="31"/>
      <c r="D7" s="32"/>
    </row>
    <row r="8" spans="1:7" ht="13.8" thickBot="1" x14ac:dyDescent="0.3">
      <c r="A8" s="34" t="s">
        <v>73</v>
      </c>
      <c r="B8" s="69" t="s">
        <v>74</v>
      </c>
      <c r="C8" s="65" t="s">
        <v>75</v>
      </c>
      <c r="D8" s="64" t="s">
        <v>76</v>
      </c>
    </row>
    <row r="9" spans="1:7" x14ac:dyDescent="0.25">
      <c r="A9" s="31" t="s">
        <v>80</v>
      </c>
      <c r="B9" s="99">
        <v>8</v>
      </c>
      <c r="C9" s="77">
        <v>5</v>
      </c>
      <c r="D9" s="101">
        <f>B9*C9</f>
        <v>40</v>
      </c>
      <c r="F9" s="82" t="s">
        <v>155</v>
      </c>
      <c r="G9">
        <f>SUMPRODUCT(B9:B14,C9:C14)/SUM(C9:C14)</f>
        <v>11.217391304347826</v>
      </c>
    </row>
    <row r="10" spans="1:7" x14ac:dyDescent="0.25">
      <c r="A10" s="31" t="s">
        <v>81</v>
      </c>
      <c r="B10" s="99">
        <v>15</v>
      </c>
      <c r="C10" s="78">
        <v>5</v>
      </c>
      <c r="D10" s="101">
        <f t="shared" ref="D10:D14" si="0">B10*C10</f>
        <v>75</v>
      </c>
    </row>
    <row r="11" spans="1:7" x14ac:dyDescent="0.25">
      <c r="A11" s="31" t="s">
        <v>82</v>
      </c>
      <c r="B11" s="99">
        <v>14</v>
      </c>
      <c r="C11" s="78">
        <v>3</v>
      </c>
      <c r="D11" s="101">
        <f t="shared" si="0"/>
        <v>42</v>
      </c>
    </row>
    <row r="12" spans="1:7" x14ac:dyDescent="0.25">
      <c r="A12" s="31" t="s">
        <v>83</v>
      </c>
      <c r="B12" s="99">
        <v>18</v>
      </c>
      <c r="C12" s="78">
        <v>3</v>
      </c>
      <c r="D12" s="101">
        <f t="shared" si="0"/>
        <v>54</v>
      </c>
      <c r="F12" s="82" t="s">
        <v>148</v>
      </c>
    </row>
    <row r="13" spans="1:7" x14ac:dyDescent="0.25">
      <c r="A13" s="31" t="s">
        <v>84</v>
      </c>
      <c r="B13" s="99">
        <v>9</v>
      </c>
      <c r="C13" s="78">
        <v>3</v>
      </c>
      <c r="D13" s="101">
        <f t="shared" si="0"/>
        <v>27</v>
      </c>
      <c r="F13" s="82" t="s">
        <v>149</v>
      </c>
    </row>
    <row r="14" spans="1:7" ht="13.8" thickBot="1" x14ac:dyDescent="0.3">
      <c r="A14" s="31" t="s">
        <v>85</v>
      </c>
      <c r="B14" s="100">
        <v>5</v>
      </c>
      <c r="C14" s="79">
        <v>4</v>
      </c>
      <c r="D14" s="101">
        <f t="shared" si="0"/>
        <v>20</v>
      </c>
      <c r="F14" s="106">
        <f>TRUNC(D16,2)</f>
        <v>11.21</v>
      </c>
    </row>
    <row r="15" spans="1:7" ht="13.8" thickBot="1" x14ac:dyDescent="0.3">
      <c r="A15" s="39"/>
      <c r="B15" s="40" t="s">
        <v>78</v>
      </c>
      <c r="C15" s="102">
        <f>SUM(C9:C14)</f>
        <v>23</v>
      </c>
      <c r="D15" s="103">
        <f>SUM(D9:D14)</f>
        <v>258</v>
      </c>
      <c r="F15" s="82" t="s">
        <v>150</v>
      </c>
    </row>
    <row r="16" spans="1:7" ht="13.8" thickBot="1" x14ac:dyDescent="0.3">
      <c r="A16" s="80" t="s">
        <v>77</v>
      </c>
      <c r="B16" s="40"/>
      <c r="C16" s="40"/>
      <c r="D16" s="42">
        <f>D15/C15</f>
        <v>11.217391304347826</v>
      </c>
      <c r="F16" s="105">
        <f>ROUND(D16,2)</f>
        <v>11.22</v>
      </c>
    </row>
    <row r="17" spans="1:9" ht="13.8" thickBot="1" x14ac:dyDescent="0.3">
      <c r="A17" s="81" t="s">
        <v>89</v>
      </c>
      <c r="B17" s="33"/>
      <c r="C17" s="33"/>
      <c r="D17" s="41">
        <f>SUMIF(B9:B14,"&gt;=10",D9:D14)/SUMIF(B9:B14,"&gt;=10",C9:C14)</f>
        <v>15.545454545454545</v>
      </c>
      <c r="F17" s="82" t="s">
        <v>151</v>
      </c>
      <c r="I17" s="82" t="s">
        <v>152</v>
      </c>
    </row>
    <row r="18" spans="1:9" x14ac:dyDescent="0.25">
      <c r="F18" s="104">
        <f>ROUNDUP(D16,1)</f>
        <v>11.299999999999999</v>
      </c>
    </row>
    <row r="19" spans="1:9" x14ac:dyDescent="0.25">
      <c r="F19" s="82" t="s">
        <v>154</v>
      </c>
      <c r="I19" s="82" t="s">
        <v>153</v>
      </c>
    </row>
    <row r="20" spans="1:9" x14ac:dyDescent="0.25">
      <c r="F20" s="107">
        <f>ROUNDDOWN(D16,4)</f>
        <v>11.2173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/>
  </sheetViews>
  <sheetFormatPr baseColWidth="10" defaultRowHeight="13.2" x14ac:dyDescent="0.25"/>
  <cols>
    <col min="1" max="1" width="3.88671875" style="44" bestFit="1" customWidth="1"/>
    <col min="2" max="2" width="9.5546875" style="44" bestFit="1" customWidth="1"/>
    <col min="3" max="3" width="9" style="44" bestFit="1" customWidth="1"/>
    <col min="4" max="4" width="8.5546875" style="44" bestFit="1" customWidth="1"/>
    <col min="5" max="5" width="6.109375" style="44" bestFit="1" customWidth="1"/>
    <col min="6" max="6" width="7.44140625" style="44" bestFit="1" customWidth="1"/>
    <col min="7" max="7" width="12" style="44" customWidth="1"/>
    <col min="8" max="8" width="10.109375" style="44" customWidth="1"/>
    <col min="9" max="9" width="3" customWidth="1"/>
    <col min="10" max="10" width="54.6640625" bestFit="1" customWidth="1"/>
  </cols>
  <sheetData>
    <row r="1" spans="1:11" ht="65.25" customHeight="1" thickBot="1" x14ac:dyDescent="0.3">
      <c r="A1" s="45" t="s">
        <v>90</v>
      </c>
      <c r="B1" s="45" t="s">
        <v>91</v>
      </c>
      <c r="C1" s="45" t="s">
        <v>92</v>
      </c>
      <c r="D1" s="45" t="s">
        <v>93</v>
      </c>
      <c r="E1" s="45" t="s">
        <v>97</v>
      </c>
      <c r="F1" s="45" t="s">
        <v>94</v>
      </c>
      <c r="G1" s="45" t="s">
        <v>95</v>
      </c>
      <c r="H1" s="45" t="s">
        <v>96</v>
      </c>
      <c r="I1" s="43"/>
    </row>
    <row r="2" spans="1:11" x14ac:dyDescent="0.25">
      <c r="A2" s="46">
        <v>1</v>
      </c>
      <c r="B2" s="52">
        <v>48</v>
      </c>
      <c r="C2" s="52">
        <v>1</v>
      </c>
      <c r="D2" s="2"/>
      <c r="E2" s="47"/>
      <c r="F2" s="47"/>
      <c r="G2" s="47"/>
      <c r="H2" s="47"/>
      <c r="J2" s="55" t="s">
        <v>99</v>
      </c>
      <c r="K2" s="58">
        <v>10</v>
      </c>
    </row>
    <row r="3" spans="1:11" ht="13.8" thickBot="1" x14ac:dyDescent="0.3">
      <c r="A3" s="48">
        <v>2</v>
      </c>
      <c r="B3" s="53">
        <v>36</v>
      </c>
      <c r="C3" s="53">
        <v>1.1000000000000001</v>
      </c>
      <c r="D3" s="3"/>
      <c r="E3" s="49"/>
      <c r="F3" s="49"/>
      <c r="G3" s="49"/>
      <c r="H3" s="49"/>
      <c r="J3" s="38" t="s">
        <v>98</v>
      </c>
      <c r="K3" s="59">
        <v>0.5</v>
      </c>
    </row>
    <row r="4" spans="1:11" x14ac:dyDescent="0.25">
      <c r="A4" s="48">
        <v>3</v>
      </c>
      <c r="B4" s="53">
        <v>70</v>
      </c>
      <c r="C4" s="53">
        <v>1.2</v>
      </c>
      <c r="D4" s="3"/>
      <c r="E4" s="49"/>
      <c r="F4" s="49"/>
      <c r="G4" s="49"/>
      <c r="H4" s="49"/>
      <c r="J4" s="55" t="s">
        <v>100</v>
      </c>
      <c r="K4" s="60"/>
    </row>
    <row r="5" spans="1:11" x14ac:dyDescent="0.25">
      <c r="A5" s="48">
        <v>4</v>
      </c>
      <c r="B5" s="53">
        <v>15</v>
      </c>
      <c r="C5" s="53">
        <v>0.9</v>
      </c>
      <c r="D5" s="3"/>
      <c r="E5" s="49"/>
      <c r="F5" s="49"/>
      <c r="G5" s="49"/>
      <c r="H5" s="49"/>
      <c r="J5" s="57" t="s">
        <v>101</v>
      </c>
      <c r="K5" s="61"/>
    </row>
    <row r="6" spans="1:11" x14ac:dyDescent="0.25">
      <c r="A6" s="48">
        <v>5</v>
      </c>
      <c r="B6" s="53">
        <v>41</v>
      </c>
      <c r="C6" s="53">
        <v>1.1000000000000001</v>
      </c>
      <c r="D6" s="3"/>
      <c r="E6" s="49"/>
      <c r="F6" s="49"/>
      <c r="G6" s="49"/>
      <c r="H6" s="49"/>
      <c r="J6" s="57" t="s">
        <v>102</v>
      </c>
      <c r="K6" s="61"/>
    </row>
    <row r="7" spans="1:11" x14ac:dyDescent="0.25">
      <c r="A7" s="48">
        <v>6</v>
      </c>
      <c r="B7" s="53">
        <v>80</v>
      </c>
      <c r="C7" s="53">
        <v>1.2</v>
      </c>
      <c r="D7" s="3"/>
      <c r="E7" s="49"/>
      <c r="F7" s="49"/>
      <c r="G7" s="49"/>
      <c r="H7" s="49"/>
      <c r="J7" s="57" t="s">
        <v>109</v>
      </c>
      <c r="K7" s="61"/>
    </row>
    <row r="8" spans="1:11" ht="13.8" thickBot="1" x14ac:dyDescent="0.3">
      <c r="A8" s="48">
        <v>7</v>
      </c>
      <c r="B8" s="53">
        <v>45</v>
      </c>
      <c r="C8" s="53">
        <v>1</v>
      </c>
      <c r="D8" s="3"/>
      <c r="E8" s="49"/>
      <c r="F8" s="49"/>
      <c r="G8" s="49"/>
      <c r="H8" s="49"/>
      <c r="J8" s="38" t="s">
        <v>103</v>
      </c>
      <c r="K8" s="62"/>
    </row>
    <row r="9" spans="1:11" x14ac:dyDescent="0.25">
      <c r="A9" s="48">
        <v>8</v>
      </c>
      <c r="B9" s="53">
        <v>30</v>
      </c>
      <c r="C9" s="53">
        <v>1.2</v>
      </c>
      <c r="D9" s="3"/>
      <c r="E9" s="49"/>
      <c r="F9" s="49"/>
      <c r="G9" s="49"/>
      <c r="H9" s="49"/>
    </row>
    <row r="10" spans="1:11" x14ac:dyDescent="0.25">
      <c r="A10" s="48">
        <v>9</v>
      </c>
      <c r="B10" s="53">
        <v>80</v>
      </c>
      <c r="C10" s="53">
        <v>0.9</v>
      </c>
      <c r="D10" s="3"/>
      <c r="E10" s="49"/>
      <c r="F10" s="49"/>
      <c r="G10" s="49"/>
      <c r="H10" s="49"/>
    </row>
    <row r="11" spans="1:11" x14ac:dyDescent="0.25">
      <c r="A11" s="48">
        <v>10</v>
      </c>
      <c r="B11" s="53">
        <v>53</v>
      </c>
      <c r="C11" s="53">
        <v>1</v>
      </c>
      <c r="D11" s="3"/>
      <c r="E11" s="49"/>
      <c r="F11" s="49"/>
      <c r="G11" s="49"/>
      <c r="H11" s="49"/>
    </row>
    <row r="12" spans="1:11" x14ac:dyDescent="0.25">
      <c r="A12" s="48">
        <v>11</v>
      </c>
      <c r="B12" s="53">
        <v>66</v>
      </c>
      <c r="C12" s="53">
        <v>1.2</v>
      </c>
      <c r="D12" s="3"/>
      <c r="E12" s="49"/>
      <c r="F12" s="49"/>
      <c r="G12" s="49"/>
      <c r="H12" s="49"/>
    </row>
    <row r="13" spans="1:11" x14ac:dyDescent="0.25">
      <c r="A13" s="48">
        <v>12</v>
      </c>
      <c r="B13" s="53">
        <v>28</v>
      </c>
      <c r="C13" s="53">
        <v>1</v>
      </c>
      <c r="D13" s="3"/>
      <c r="E13" s="49"/>
      <c r="F13" s="49"/>
      <c r="G13" s="49"/>
      <c r="H13" s="49"/>
    </row>
    <row r="14" spans="1:11" x14ac:dyDescent="0.25">
      <c r="A14" s="48">
        <v>13</v>
      </c>
      <c r="B14" s="53">
        <v>66</v>
      </c>
      <c r="C14" s="53">
        <v>1.2</v>
      </c>
      <c r="D14" s="3"/>
      <c r="E14" s="49"/>
      <c r="F14" s="49"/>
      <c r="G14" s="49"/>
      <c r="H14" s="49"/>
    </row>
    <row r="15" spans="1:11" x14ac:dyDescent="0.25">
      <c r="A15" s="48">
        <v>14</v>
      </c>
      <c r="B15" s="53">
        <v>61</v>
      </c>
      <c r="C15" s="53">
        <v>1.1000000000000001</v>
      </c>
      <c r="D15" s="3"/>
      <c r="E15" s="49"/>
      <c r="F15" s="49"/>
      <c r="G15" s="49"/>
      <c r="H15" s="49"/>
    </row>
    <row r="16" spans="1:11" x14ac:dyDescent="0.25">
      <c r="A16" s="48">
        <v>15</v>
      </c>
      <c r="B16" s="53">
        <v>69</v>
      </c>
      <c r="C16" s="53">
        <v>0.9</v>
      </c>
      <c r="D16" s="3"/>
      <c r="E16" s="49"/>
      <c r="F16" s="49"/>
      <c r="G16" s="49"/>
      <c r="H16" s="49"/>
    </row>
    <row r="17" spans="1:8" x14ac:dyDescent="0.25">
      <c r="A17" s="48">
        <v>16</v>
      </c>
      <c r="B17" s="53">
        <v>42</v>
      </c>
      <c r="C17" s="53">
        <v>1</v>
      </c>
      <c r="D17" s="3"/>
      <c r="E17" s="49"/>
      <c r="F17" s="49"/>
      <c r="G17" s="49"/>
      <c r="H17" s="49"/>
    </row>
    <row r="18" spans="1:8" x14ac:dyDescent="0.25">
      <c r="A18" s="48">
        <v>17</v>
      </c>
      <c r="B18" s="53">
        <v>33</v>
      </c>
      <c r="C18" s="53">
        <v>0.9</v>
      </c>
      <c r="D18" s="3"/>
      <c r="E18" s="49"/>
      <c r="F18" s="49"/>
      <c r="G18" s="49"/>
      <c r="H18" s="49"/>
    </row>
    <row r="19" spans="1:8" x14ac:dyDescent="0.25">
      <c r="A19" s="48">
        <v>18</v>
      </c>
      <c r="B19" s="53">
        <v>47</v>
      </c>
      <c r="C19" s="53">
        <v>1.1000000000000001</v>
      </c>
      <c r="D19" s="3"/>
      <c r="E19" s="49"/>
      <c r="F19" s="49"/>
      <c r="G19" s="49"/>
      <c r="H19" s="49"/>
    </row>
    <row r="20" spans="1:8" x14ac:dyDescent="0.25">
      <c r="A20" s="48">
        <v>19</v>
      </c>
      <c r="B20" s="53">
        <v>42</v>
      </c>
      <c r="C20" s="53">
        <v>1.2</v>
      </c>
      <c r="D20" s="3"/>
      <c r="E20" s="49"/>
      <c r="F20" s="49"/>
      <c r="G20" s="49"/>
      <c r="H20" s="49"/>
    </row>
    <row r="21" spans="1:8" x14ac:dyDescent="0.25">
      <c r="A21" s="48">
        <v>20</v>
      </c>
      <c r="B21" s="53">
        <v>50</v>
      </c>
      <c r="C21" s="53">
        <v>1.1000000000000001</v>
      </c>
      <c r="D21" s="3"/>
      <c r="E21" s="49"/>
      <c r="F21" s="49"/>
      <c r="G21" s="49"/>
      <c r="H21" s="49"/>
    </row>
    <row r="22" spans="1:8" x14ac:dyDescent="0.25">
      <c r="A22" s="48">
        <v>21</v>
      </c>
      <c r="B22" s="53">
        <v>68</v>
      </c>
      <c r="C22" s="53">
        <v>0.9</v>
      </c>
      <c r="D22" s="3"/>
      <c r="E22" s="49"/>
      <c r="F22" s="49"/>
      <c r="G22" s="49"/>
      <c r="H22" s="49"/>
    </row>
    <row r="23" spans="1:8" x14ac:dyDescent="0.25">
      <c r="A23" s="48">
        <v>22</v>
      </c>
      <c r="B23" s="53">
        <v>27</v>
      </c>
      <c r="C23" s="53">
        <v>1</v>
      </c>
      <c r="D23" s="3"/>
      <c r="E23" s="49"/>
      <c r="F23" s="49"/>
      <c r="G23" s="49"/>
      <c r="H23" s="49"/>
    </row>
    <row r="24" spans="1:8" x14ac:dyDescent="0.25">
      <c r="A24" s="48">
        <v>23</v>
      </c>
      <c r="B24" s="53">
        <v>41</v>
      </c>
      <c r="C24" s="53">
        <v>1.2</v>
      </c>
      <c r="D24" s="3"/>
      <c r="E24" s="49"/>
      <c r="F24" s="49"/>
      <c r="G24" s="49"/>
      <c r="H24" s="49"/>
    </row>
    <row r="25" spans="1:8" x14ac:dyDescent="0.25">
      <c r="A25" s="48">
        <v>24</v>
      </c>
      <c r="B25" s="53">
        <v>40</v>
      </c>
      <c r="C25" s="53">
        <v>0.9</v>
      </c>
      <c r="D25" s="3"/>
      <c r="E25" s="49"/>
      <c r="F25" s="49"/>
      <c r="G25" s="49"/>
      <c r="H25" s="49"/>
    </row>
    <row r="26" spans="1:8" x14ac:dyDescent="0.25">
      <c r="A26" s="48">
        <v>25</v>
      </c>
      <c r="B26" s="53">
        <v>37</v>
      </c>
      <c r="C26" s="53">
        <v>1.1000000000000001</v>
      </c>
      <c r="D26" s="3"/>
      <c r="E26" s="49"/>
      <c r="F26" s="49"/>
      <c r="G26" s="49"/>
      <c r="H26" s="49"/>
    </row>
    <row r="27" spans="1:8" x14ac:dyDescent="0.25">
      <c r="A27" s="48">
        <v>26</v>
      </c>
      <c r="B27" s="53">
        <v>64</v>
      </c>
      <c r="C27" s="53">
        <v>1.1000000000000001</v>
      </c>
      <c r="D27" s="3"/>
      <c r="E27" s="49"/>
      <c r="F27" s="49"/>
      <c r="G27" s="49"/>
      <c r="H27" s="49"/>
    </row>
    <row r="28" spans="1:8" x14ac:dyDescent="0.25">
      <c r="A28" s="48">
        <v>27</v>
      </c>
      <c r="B28" s="53">
        <v>37</v>
      </c>
      <c r="C28" s="53">
        <v>1.2</v>
      </c>
      <c r="D28" s="3"/>
      <c r="E28" s="49"/>
      <c r="F28" s="49"/>
      <c r="G28" s="49"/>
      <c r="H28" s="49"/>
    </row>
    <row r="29" spans="1:8" x14ac:dyDescent="0.25">
      <c r="A29" s="48">
        <v>28</v>
      </c>
      <c r="B29" s="53">
        <v>77</v>
      </c>
      <c r="C29" s="53">
        <v>1.1000000000000001</v>
      </c>
      <c r="D29" s="3"/>
      <c r="E29" s="49"/>
      <c r="F29" s="49"/>
      <c r="G29" s="49"/>
      <c r="H29" s="49"/>
    </row>
    <row r="30" spans="1:8" x14ac:dyDescent="0.25">
      <c r="A30" s="48">
        <v>29</v>
      </c>
      <c r="B30" s="53">
        <v>73</v>
      </c>
      <c r="C30" s="53">
        <v>1</v>
      </c>
      <c r="D30" s="3"/>
      <c r="E30" s="49"/>
      <c r="F30" s="49"/>
      <c r="G30" s="49"/>
      <c r="H30" s="49"/>
    </row>
    <row r="31" spans="1:8" x14ac:dyDescent="0.25">
      <c r="A31" s="48">
        <v>30</v>
      </c>
      <c r="B31" s="53">
        <v>27</v>
      </c>
      <c r="C31" s="53">
        <v>1</v>
      </c>
      <c r="D31" s="3"/>
      <c r="E31" s="49"/>
      <c r="F31" s="49"/>
      <c r="G31" s="49"/>
      <c r="H31" s="49"/>
    </row>
    <row r="32" spans="1:8" x14ac:dyDescent="0.25">
      <c r="A32" s="48">
        <v>31</v>
      </c>
      <c r="B32" s="53">
        <v>64</v>
      </c>
      <c r="C32" s="53">
        <v>0.9</v>
      </c>
      <c r="D32" s="3"/>
      <c r="E32" s="49"/>
      <c r="F32" s="49"/>
      <c r="G32" s="49"/>
      <c r="H32" s="49"/>
    </row>
    <row r="33" spans="1:8" x14ac:dyDescent="0.25">
      <c r="A33" s="48">
        <v>32</v>
      </c>
      <c r="B33" s="53">
        <v>64</v>
      </c>
      <c r="C33" s="53">
        <v>1.1000000000000001</v>
      </c>
      <c r="D33" s="3"/>
      <c r="E33" s="49"/>
      <c r="F33" s="49"/>
      <c r="G33" s="49"/>
      <c r="H33" s="49"/>
    </row>
    <row r="34" spans="1:8" x14ac:dyDescent="0.25">
      <c r="A34" s="48">
        <v>33</v>
      </c>
      <c r="B34" s="53">
        <v>77</v>
      </c>
      <c r="C34" s="53">
        <v>1</v>
      </c>
      <c r="D34" s="3"/>
      <c r="E34" s="49"/>
      <c r="F34" s="49"/>
      <c r="G34" s="49"/>
      <c r="H34" s="49"/>
    </row>
    <row r="35" spans="1:8" x14ac:dyDescent="0.25">
      <c r="A35" s="48">
        <v>34</v>
      </c>
      <c r="B35" s="53">
        <v>69</v>
      </c>
      <c r="C35" s="53">
        <v>1.2</v>
      </c>
      <c r="D35" s="3"/>
      <c r="E35" s="49"/>
      <c r="F35" s="49"/>
      <c r="G35" s="49"/>
      <c r="H35" s="49"/>
    </row>
    <row r="36" spans="1:8" x14ac:dyDescent="0.25">
      <c r="A36" s="48">
        <v>35</v>
      </c>
      <c r="B36" s="53">
        <v>52</v>
      </c>
      <c r="C36" s="53">
        <v>0.9</v>
      </c>
      <c r="D36" s="3"/>
      <c r="E36" s="49"/>
      <c r="F36" s="49"/>
      <c r="G36" s="49"/>
      <c r="H36" s="49"/>
    </row>
    <row r="37" spans="1:8" x14ac:dyDescent="0.25">
      <c r="A37" s="48">
        <v>36</v>
      </c>
      <c r="B37" s="53">
        <v>25</v>
      </c>
      <c r="C37" s="53">
        <v>1</v>
      </c>
      <c r="D37" s="3"/>
      <c r="E37" s="49"/>
      <c r="F37" s="49"/>
      <c r="G37" s="49"/>
      <c r="H37" s="49"/>
    </row>
    <row r="38" spans="1:8" x14ac:dyDescent="0.25">
      <c r="A38" s="48">
        <v>37</v>
      </c>
      <c r="B38" s="53">
        <v>30</v>
      </c>
      <c r="C38" s="53">
        <v>1.1000000000000001</v>
      </c>
      <c r="D38" s="3"/>
      <c r="E38" s="49"/>
      <c r="F38" s="49"/>
      <c r="G38" s="49"/>
      <c r="H38" s="49"/>
    </row>
    <row r="39" spans="1:8" x14ac:dyDescent="0.25">
      <c r="A39" s="48">
        <v>38</v>
      </c>
      <c r="B39" s="53">
        <v>57</v>
      </c>
      <c r="C39" s="53">
        <v>1</v>
      </c>
      <c r="D39" s="3"/>
      <c r="E39" s="49"/>
      <c r="F39" s="49"/>
      <c r="G39" s="49"/>
      <c r="H39" s="49"/>
    </row>
    <row r="40" spans="1:8" x14ac:dyDescent="0.25">
      <c r="A40" s="48">
        <v>39</v>
      </c>
      <c r="B40" s="53">
        <v>61</v>
      </c>
      <c r="C40" s="53">
        <v>1.2</v>
      </c>
      <c r="D40" s="3"/>
      <c r="E40" s="49"/>
      <c r="F40" s="49"/>
      <c r="G40" s="49"/>
      <c r="H40" s="49"/>
    </row>
    <row r="41" spans="1:8" x14ac:dyDescent="0.25">
      <c r="A41" s="48">
        <v>40</v>
      </c>
      <c r="B41" s="53">
        <v>58</v>
      </c>
      <c r="C41" s="53">
        <v>1.2</v>
      </c>
      <c r="D41" s="3"/>
      <c r="E41" s="49"/>
      <c r="F41" s="49"/>
      <c r="G41" s="49"/>
      <c r="H41" s="49"/>
    </row>
    <row r="42" spans="1:8" x14ac:dyDescent="0.25">
      <c r="A42" s="48">
        <v>41</v>
      </c>
      <c r="B42" s="53">
        <v>72</v>
      </c>
      <c r="C42" s="53">
        <v>1.1000000000000001</v>
      </c>
      <c r="D42" s="3"/>
      <c r="E42" s="49"/>
      <c r="F42" s="49"/>
      <c r="G42" s="49"/>
      <c r="H42" s="49"/>
    </row>
    <row r="43" spans="1:8" x14ac:dyDescent="0.25">
      <c r="A43" s="48">
        <v>42</v>
      </c>
      <c r="B43" s="53">
        <v>33</v>
      </c>
      <c r="C43" s="53">
        <v>1.2</v>
      </c>
      <c r="D43" s="3"/>
      <c r="E43" s="49"/>
      <c r="F43" s="49"/>
      <c r="G43" s="49"/>
      <c r="H43" s="49"/>
    </row>
    <row r="44" spans="1:8" x14ac:dyDescent="0.25">
      <c r="A44" s="48">
        <v>43</v>
      </c>
      <c r="B44" s="53">
        <v>61</v>
      </c>
      <c r="C44" s="53">
        <v>1</v>
      </c>
      <c r="D44" s="3"/>
      <c r="E44" s="49"/>
      <c r="F44" s="49"/>
      <c r="G44" s="49"/>
      <c r="H44" s="49"/>
    </row>
    <row r="45" spans="1:8" x14ac:dyDescent="0.25">
      <c r="A45" s="48">
        <v>44</v>
      </c>
      <c r="B45" s="53">
        <v>59</v>
      </c>
      <c r="C45" s="53">
        <v>1.2</v>
      </c>
      <c r="D45" s="3"/>
      <c r="E45" s="49"/>
      <c r="F45" s="49"/>
      <c r="G45" s="49"/>
      <c r="H45" s="49"/>
    </row>
    <row r="46" spans="1:8" x14ac:dyDescent="0.25">
      <c r="A46" s="48">
        <v>45</v>
      </c>
      <c r="B46" s="53">
        <v>61</v>
      </c>
      <c r="C46" s="53">
        <v>1.1000000000000001</v>
      </c>
      <c r="D46" s="3"/>
      <c r="E46" s="49"/>
      <c r="F46" s="49"/>
      <c r="G46" s="49"/>
      <c r="H46" s="49"/>
    </row>
    <row r="47" spans="1:8" x14ac:dyDescent="0.25">
      <c r="A47" s="48">
        <v>46</v>
      </c>
      <c r="B47" s="53">
        <v>79</v>
      </c>
      <c r="C47" s="53">
        <v>1.2</v>
      </c>
      <c r="D47" s="3"/>
      <c r="E47" s="49"/>
      <c r="F47" s="49"/>
      <c r="G47" s="49"/>
      <c r="H47" s="49"/>
    </row>
    <row r="48" spans="1:8" x14ac:dyDescent="0.25">
      <c r="A48" s="48">
        <v>47</v>
      </c>
      <c r="B48" s="53">
        <v>64</v>
      </c>
      <c r="C48" s="53">
        <v>0.9</v>
      </c>
      <c r="D48" s="3"/>
      <c r="E48" s="49"/>
      <c r="F48" s="49"/>
      <c r="G48" s="49"/>
      <c r="H48" s="49"/>
    </row>
    <row r="49" spans="1:8" x14ac:dyDescent="0.25">
      <c r="A49" s="48">
        <v>48</v>
      </c>
      <c r="B49" s="53">
        <v>54</v>
      </c>
      <c r="C49" s="53">
        <v>1.2</v>
      </c>
      <c r="D49" s="3"/>
      <c r="E49" s="49"/>
      <c r="F49" s="49"/>
      <c r="G49" s="49"/>
      <c r="H49" s="49"/>
    </row>
    <row r="50" spans="1:8" x14ac:dyDescent="0.25">
      <c r="A50" s="48">
        <v>49</v>
      </c>
      <c r="B50" s="53">
        <v>48</v>
      </c>
      <c r="C50" s="53">
        <v>1</v>
      </c>
      <c r="D50" s="3"/>
      <c r="E50" s="49"/>
      <c r="F50" s="49"/>
      <c r="G50" s="49"/>
      <c r="H50" s="49"/>
    </row>
    <row r="51" spans="1:8" x14ac:dyDescent="0.25">
      <c r="A51" s="48">
        <v>50</v>
      </c>
      <c r="B51" s="53">
        <v>47</v>
      </c>
      <c r="C51" s="53">
        <v>1.1000000000000001</v>
      </c>
      <c r="D51" s="3"/>
      <c r="E51" s="49"/>
      <c r="F51" s="49"/>
      <c r="G51" s="49"/>
      <c r="H51" s="49"/>
    </row>
    <row r="52" spans="1:8" x14ac:dyDescent="0.25">
      <c r="A52" s="48">
        <v>51</v>
      </c>
      <c r="B52" s="53">
        <v>60</v>
      </c>
      <c r="C52" s="53">
        <v>0.9</v>
      </c>
      <c r="D52" s="3"/>
      <c r="E52" s="49"/>
      <c r="F52" s="49"/>
      <c r="G52" s="49"/>
      <c r="H52" s="49"/>
    </row>
    <row r="53" spans="1:8" x14ac:dyDescent="0.25">
      <c r="A53" s="48">
        <v>52</v>
      </c>
      <c r="B53" s="53">
        <v>47</v>
      </c>
      <c r="C53" s="53">
        <v>1</v>
      </c>
      <c r="D53" s="3"/>
      <c r="E53" s="49"/>
      <c r="F53" s="49"/>
      <c r="G53" s="49"/>
      <c r="H53" s="49"/>
    </row>
    <row r="54" spans="1:8" x14ac:dyDescent="0.25">
      <c r="A54" s="48">
        <v>53</v>
      </c>
      <c r="B54" s="53">
        <v>67</v>
      </c>
      <c r="C54" s="53">
        <v>0.9</v>
      </c>
      <c r="D54" s="3"/>
      <c r="E54" s="49"/>
      <c r="F54" s="49"/>
      <c r="G54" s="49"/>
      <c r="H54" s="49"/>
    </row>
    <row r="55" spans="1:8" x14ac:dyDescent="0.25">
      <c r="A55" s="48">
        <v>54</v>
      </c>
      <c r="B55" s="53">
        <v>49</v>
      </c>
      <c r="C55" s="53">
        <v>1.1000000000000001</v>
      </c>
      <c r="D55" s="3"/>
      <c r="E55" s="49"/>
      <c r="F55" s="49"/>
      <c r="G55" s="49"/>
      <c r="H55" s="49"/>
    </row>
    <row r="56" spans="1:8" x14ac:dyDescent="0.25">
      <c r="A56" s="48">
        <v>55</v>
      </c>
      <c r="B56" s="53">
        <v>41</v>
      </c>
      <c r="C56" s="53">
        <v>1</v>
      </c>
      <c r="D56" s="3"/>
      <c r="E56" s="49"/>
      <c r="F56" s="49"/>
      <c r="G56" s="49"/>
      <c r="H56" s="49"/>
    </row>
    <row r="57" spans="1:8" x14ac:dyDescent="0.25">
      <c r="A57" s="48">
        <v>56</v>
      </c>
      <c r="B57" s="53">
        <v>29</v>
      </c>
      <c r="C57" s="53">
        <v>1</v>
      </c>
      <c r="D57" s="3"/>
      <c r="E57" s="49"/>
      <c r="F57" s="49"/>
      <c r="G57" s="49"/>
      <c r="H57" s="49"/>
    </row>
    <row r="58" spans="1:8" x14ac:dyDescent="0.25">
      <c r="A58" s="48">
        <v>57</v>
      </c>
      <c r="B58" s="53">
        <v>28</v>
      </c>
      <c r="C58" s="53">
        <v>1</v>
      </c>
      <c r="D58" s="3"/>
      <c r="E58" s="49"/>
      <c r="F58" s="49"/>
      <c r="G58" s="49"/>
      <c r="H58" s="49"/>
    </row>
    <row r="59" spans="1:8" x14ac:dyDescent="0.25">
      <c r="A59" s="48">
        <v>58</v>
      </c>
      <c r="B59" s="53">
        <v>61</v>
      </c>
      <c r="C59" s="53">
        <v>1.2</v>
      </c>
      <c r="D59" s="3"/>
      <c r="E59" s="49"/>
      <c r="F59" s="49"/>
      <c r="G59" s="49"/>
      <c r="H59" s="49"/>
    </row>
    <row r="60" spans="1:8" x14ac:dyDescent="0.25">
      <c r="A60" s="48">
        <v>59</v>
      </c>
      <c r="B60" s="53">
        <v>79</v>
      </c>
      <c r="C60" s="53">
        <v>1.1000000000000001</v>
      </c>
      <c r="D60" s="3"/>
      <c r="E60" s="49"/>
      <c r="F60" s="49"/>
      <c r="G60" s="49"/>
      <c r="H60" s="49"/>
    </row>
    <row r="61" spans="1:8" x14ac:dyDescent="0.25">
      <c r="A61" s="48">
        <v>60</v>
      </c>
      <c r="B61" s="53">
        <v>76</v>
      </c>
      <c r="C61" s="53">
        <v>0.9</v>
      </c>
      <c r="D61" s="3"/>
      <c r="E61" s="49"/>
      <c r="F61" s="49"/>
      <c r="G61" s="49"/>
      <c r="H61" s="49"/>
    </row>
    <row r="62" spans="1:8" x14ac:dyDescent="0.25">
      <c r="A62" s="48">
        <v>61</v>
      </c>
      <c r="B62" s="53">
        <v>43</v>
      </c>
      <c r="C62" s="53">
        <v>1.1000000000000001</v>
      </c>
      <c r="D62" s="3"/>
      <c r="E62" s="49"/>
      <c r="F62" s="49"/>
      <c r="G62" s="49"/>
      <c r="H62" s="49"/>
    </row>
    <row r="63" spans="1:8" x14ac:dyDescent="0.25">
      <c r="A63" s="48">
        <v>62</v>
      </c>
      <c r="B63" s="53">
        <v>64</v>
      </c>
      <c r="C63" s="53">
        <v>1.2</v>
      </c>
      <c r="D63" s="3"/>
      <c r="E63" s="49"/>
      <c r="F63" s="49"/>
      <c r="G63" s="49"/>
      <c r="H63" s="49"/>
    </row>
    <row r="64" spans="1:8" x14ac:dyDescent="0.25">
      <c r="A64" s="48">
        <v>63</v>
      </c>
      <c r="B64" s="53">
        <v>40</v>
      </c>
      <c r="C64" s="53">
        <v>1.1000000000000001</v>
      </c>
      <c r="D64" s="3"/>
      <c r="E64" s="49"/>
      <c r="F64" s="49"/>
      <c r="G64" s="49"/>
      <c r="H64" s="49"/>
    </row>
    <row r="65" spans="1:8" x14ac:dyDescent="0.25">
      <c r="A65" s="48">
        <v>64</v>
      </c>
      <c r="B65" s="53">
        <v>46</v>
      </c>
      <c r="C65" s="53">
        <v>1.2</v>
      </c>
      <c r="D65" s="3"/>
      <c r="E65" s="49"/>
      <c r="F65" s="49"/>
      <c r="G65" s="49"/>
      <c r="H65" s="49"/>
    </row>
    <row r="66" spans="1:8" x14ac:dyDescent="0.25">
      <c r="A66" s="48">
        <v>65</v>
      </c>
      <c r="B66" s="53">
        <v>64</v>
      </c>
      <c r="C66" s="53">
        <v>1</v>
      </c>
      <c r="D66" s="3"/>
      <c r="E66" s="49"/>
      <c r="F66" s="49"/>
      <c r="G66" s="49"/>
      <c r="H66" s="49"/>
    </row>
    <row r="67" spans="1:8" x14ac:dyDescent="0.25">
      <c r="A67" s="48">
        <v>66</v>
      </c>
      <c r="B67" s="53">
        <v>51</v>
      </c>
      <c r="C67" s="53">
        <v>1.2</v>
      </c>
      <c r="D67" s="3"/>
      <c r="E67" s="49"/>
      <c r="F67" s="49"/>
      <c r="G67" s="49"/>
      <c r="H67" s="49"/>
    </row>
    <row r="68" spans="1:8" x14ac:dyDescent="0.25">
      <c r="A68" s="48">
        <v>67</v>
      </c>
      <c r="B68" s="53">
        <v>46</v>
      </c>
      <c r="C68" s="53">
        <v>1.1000000000000001</v>
      </c>
      <c r="D68" s="3"/>
      <c r="E68" s="49"/>
      <c r="F68" s="49"/>
      <c r="G68" s="49"/>
      <c r="H68" s="49"/>
    </row>
    <row r="69" spans="1:8" x14ac:dyDescent="0.25">
      <c r="A69" s="48">
        <v>68</v>
      </c>
      <c r="B69" s="53">
        <v>39</v>
      </c>
      <c r="C69" s="53">
        <v>1</v>
      </c>
      <c r="D69" s="3"/>
      <c r="E69" s="49"/>
      <c r="F69" s="49"/>
      <c r="G69" s="49"/>
      <c r="H69" s="49"/>
    </row>
    <row r="70" spans="1:8" x14ac:dyDescent="0.25">
      <c r="A70" s="48">
        <v>69</v>
      </c>
      <c r="B70" s="53">
        <v>68</v>
      </c>
      <c r="C70" s="53">
        <v>1</v>
      </c>
      <c r="D70" s="3"/>
      <c r="E70" s="49"/>
      <c r="F70" s="49"/>
      <c r="G70" s="49"/>
      <c r="H70" s="49"/>
    </row>
    <row r="71" spans="1:8" x14ac:dyDescent="0.25">
      <c r="A71" s="48">
        <v>70</v>
      </c>
      <c r="B71" s="53">
        <v>75</v>
      </c>
      <c r="C71" s="53">
        <v>0.9</v>
      </c>
      <c r="D71" s="3"/>
      <c r="E71" s="49"/>
      <c r="F71" s="49"/>
      <c r="G71" s="49"/>
      <c r="H71" s="49"/>
    </row>
    <row r="72" spans="1:8" x14ac:dyDescent="0.25">
      <c r="A72" s="48">
        <v>71</v>
      </c>
      <c r="B72" s="53">
        <v>61</v>
      </c>
      <c r="C72" s="53">
        <v>1.2</v>
      </c>
      <c r="D72" s="3"/>
      <c r="E72" s="49"/>
      <c r="F72" s="49"/>
      <c r="G72" s="49"/>
      <c r="H72" s="49"/>
    </row>
    <row r="73" spans="1:8" x14ac:dyDescent="0.25">
      <c r="A73" s="48">
        <v>72</v>
      </c>
      <c r="B73" s="53">
        <v>39</v>
      </c>
      <c r="C73" s="53">
        <v>1.2</v>
      </c>
      <c r="D73" s="3"/>
      <c r="E73" s="49"/>
      <c r="F73" s="49"/>
      <c r="G73" s="49"/>
      <c r="H73" s="49"/>
    </row>
    <row r="74" spans="1:8" x14ac:dyDescent="0.25">
      <c r="A74" s="48">
        <v>73</v>
      </c>
      <c r="B74" s="53">
        <v>74</v>
      </c>
      <c r="C74" s="53">
        <v>1.2</v>
      </c>
      <c r="D74" s="3"/>
      <c r="E74" s="49"/>
      <c r="F74" s="49"/>
      <c r="G74" s="49"/>
      <c r="H74" s="49"/>
    </row>
    <row r="75" spans="1:8" x14ac:dyDescent="0.25">
      <c r="A75" s="48">
        <v>74</v>
      </c>
      <c r="B75" s="53">
        <v>47</v>
      </c>
      <c r="C75" s="53">
        <v>0.9</v>
      </c>
      <c r="D75" s="3"/>
      <c r="E75" s="49"/>
      <c r="F75" s="49"/>
      <c r="G75" s="49"/>
      <c r="H75" s="49"/>
    </row>
    <row r="76" spans="1:8" x14ac:dyDescent="0.25">
      <c r="A76" s="48">
        <v>75</v>
      </c>
      <c r="B76" s="53">
        <v>55</v>
      </c>
      <c r="C76" s="53">
        <v>1.2</v>
      </c>
      <c r="D76" s="3"/>
      <c r="E76" s="49"/>
      <c r="F76" s="49"/>
      <c r="G76" s="49"/>
      <c r="H76" s="49"/>
    </row>
    <row r="77" spans="1:8" x14ac:dyDescent="0.25">
      <c r="A77" s="48">
        <v>76</v>
      </c>
      <c r="B77" s="53">
        <v>75</v>
      </c>
      <c r="C77" s="53">
        <v>1.2</v>
      </c>
      <c r="D77" s="3"/>
      <c r="E77" s="49"/>
      <c r="F77" s="49"/>
      <c r="G77" s="49"/>
      <c r="H77" s="49"/>
    </row>
    <row r="78" spans="1:8" x14ac:dyDescent="0.25">
      <c r="A78" s="48">
        <v>77</v>
      </c>
      <c r="B78" s="53">
        <v>54</v>
      </c>
      <c r="C78" s="53">
        <v>1.2</v>
      </c>
      <c r="D78" s="3"/>
      <c r="E78" s="49"/>
      <c r="F78" s="49"/>
      <c r="G78" s="49"/>
      <c r="H78" s="49"/>
    </row>
    <row r="79" spans="1:8" x14ac:dyDescent="0.25">
      <c r="A79" s="48">
        <v>78</v>
      </c>
      <c r="B79" s="53">
        <v>77</v>
      </c>
      <c r="C79" s="53">
        <v>1.1000000000000001</v>
      </c>
      <c r="D79" s="3"/>
      <c r="E79" s="49"/>
      <c r="F79" s="49"/>
      <c r="G79" s="49"/>
      <c r="H79" s="49"/>
    </row>
    <row r="80" spans="1:8" x14ac:dyDescent="0.25">
      <c r="A80" s="48">
        <v>79</v>
      </c>
      <c r="B80" s="53">
        <v>67</v>
      </c>
      <c r="C80" s="53">
        <v>0.9</v>
      </c>
      <c r="D80" s="3"/>
      <c r="E80" s="49"/>
      <c r="F80" s="49"/>
      <c r="G80" s="49"/>
      <c r="H80" s="49"/>
    </row>
    <row r="81" spans="1:8" x14ac:dyDescent="0.25">
      <c r="A81" s="48">
        <v>80</v>
      </c>
      <c r="B81" s="53">
        <v>64</v>
      </c>
      <c r="C81" s="53">
        <v>0.9</v>
      </c>
      <c r="D81" s="3"/>
      <c r="E81" s="49"/>
      <c r="F81" s="49"/>
      <c r="G81" s="49"/>
      <c r="H81" s="49"/>
    </row>
    <row r="82" spans="1:8" x14ac:dyDescent="0.25">
      <c r="A82" s="48">
        <v>81</v>
      </c>
      <c r="B82" s="53">
        <v>39</v>
      </c>
      <c r="C82" s="53">
        <v>1.1000000000000001</v>
      </c>
      <c r="D82" s="3"/>
      <c r="E82" s="49"/>
      <c r="F82" s="49"/>
      <c r="G82" s="49"/>
      <c r="H82" s="49"/>
    </row>
    <row r="83" spans="1:8" x14ac:dyDescent="0.25">
      <c r="A83" s="48">
        <v>82</v>
      </c>
      <c r="B83" s="53">
        <v>79</v>
      </c>
      <c r="C83" s="53">
        <v>1</v>
      </c>
      <c r="D83" s="3"/>
      <c r="E83" s="49"/>
      <c r="F83" s="49"/>
      <c r="G83" s="49"/>
      <c r="H83" s="49"/>
    </row>
    <row r="84" spans="1:8" x14ac:dyDescent="0.25">
      <c r="A84" s="48">
        <v>83</v>
      </c>
      <c r="B84" s="53">
        <v>44</v>
      </c>
      <c r="C84" s="53">
        <v>1</v>
      </c>
      <c r="D84" s="3"/>
      <c r="E84" s="49"/>
      <c r="F84" s="49"/>
      <c r="G84" s="49"/>
      <c r="H84" s="49"/>
    </row>
    <row r="85" spans="1:8" x14ac:dyDescent="0.25">
      <c r="A85" s="48">
        <v>84</v>
      </c>
      <c r="B85" s="53">
        <v>27</v>
      </c>
      <c r="C85" s="53">
        <v>1.1000000000000001</v>
      </c>
      <c r="D85" s="3"/>
      <c r="E85" s="49"/>
      <c r="F85" s="49"/>
      <c r="G85" s="49"/>
      <c r="H85" s="49"/>
    </row>
    <row r="86" spans="1:8" x14ac:dyDescent="0.25">
      <c r="A86" s="48">
        <v>85</v>
      </c>
      <c r="B86" s="53">
        <v>37</v>
      </c>
      <c r="C86" s="53">
        <v>1</v>
      </c>
      <c r="D86" s="3"/>
      <c r="E86" s="49"/>
      <c r="F86" s="49"/>
      <c r="G86" s="49"/>
      <c r="H86" s="49"/>
    </row>
    <row r="87" spans="1:8" x14ac:dyDescent="0.25">
      <c r="A87" s="48">
        <v>86</v>
      </c>
      <c r="B87" s="53">
        <v>39</v>
      </c>
      <c r="C87" s="53">
        <v>1</v>
      </c>
      <c r="D87" s="3"/>
      <c r="E87" s="49"/>
      <c r="F87" s="49"/>
      <c r="G87" s="49"/>
      <c r="H87" s="49"/>
    </row>
    <row r="88" spans="1:8" x14ac:dyDescent="0.25">
      <c r="A88" s="48">
        <v>87</v>
      </c>
      <c r="B88" s="53">
        <v>32</v>
      </c>
      <c r="C88" s="53">
        <v>1.1000000000000001</v>
      </c>
      <c r="D88" s="3"/>
      <c r="E88" s="49"/>
      <c r="F88" s="49"/>
      <c r="G88" s="49"/>
      <c r="H88" s="49"/>
    </row>
    <row r="89" spans="1:8" x14ac:dyDescent="0.25">
      <c r="A89" s="48">
        <v>88</v>
      </c>
      <c r="B89" s="53">
        <v>26</v>
      </c>
      <c r="C89" s="53">
        <v>1.1000000000000001</v>
      </c>
      <c r="D89" s="3"/>
      <c r="E89" s="49"/>
      <c r="F89" s="49"/>
      <c r="G89" s="49"/>
      <c r="H89" s="49"/>
    </row>
    <row r="90" spans="1:8" x14ac:dyDescent="0.25">
      <c r="A90" s="48">
        <v>89</v>
      </c>
      <c r="B90" s="53">
        <v>29</v>
      </c>
      <c r="C90" s="53">
        <v>1.1000000000000001</v>
      </c>
      <c r="D90" s="3"/>
      <c r="E90" s="49"/>
      <c r="F90" s="49"/>
      <c r="G90" s="49"/>
      <c r="H90" s="49"/>
    </row>
    <row r="91" spans="1:8" x14ac:dyDescent="0.25">
      <c r="A91" s="48">
        <v>90</v>
      </c>
      <c r="B91" s="53">
        <v>75</v>
      </c>
      <c r="C91" s="53">
        <v>1.1000000000000001</v>
      </c>
      <c r="D91" s="3"/>
      <c r="E91" s="49"/>
      <c r="F91" s="49"/>
      <c r="G91" s="49"/>
      <c r="H91" s="49"/>
    </row>
    <row r="92" spans="1:8" x14ac:dyDescent="0.25">
      <c r="A92" s="48">
        <v>91</v>
      </c>
      <c r="B92" s="53">
        <v>77</v>
      </c>
      <c r="C92" s="53">
        <v>1.1000000000000001</v>
      </c>
      <c r="D92" s="3"/>
      <c r="E92" s="49"/>
      <c r="F92" s="49"/>
      <c r="G92" s="49"/>
      <c r="H92" s="49"/>
    </row>
    <row r="93" spans="1:8" x14ac:dyDescent="0.25">
      <c r="A93" s="48">
        <v>92</v>
      </c>
      <c r="B93" s="53">
        <v>72</v>
      </c>
      <c r="C93" s="53">
        <v>0.9</v>
      </c>
      <c r="D93" s="3"/>
      <c r="E93" s="49"/>
      <c r="F93" s="49"/>
      <c r="G93" s="49"/>
      <c r="H93" s="49"/>
    </row>
    <row r="94" spans="1:8" x14ac:dyDescent="0.25">
      <c r="A94" s="48">
        <v>93</v>
      </c>
      <c r="B94" s="53">
        <v>44</v>
      </c>
      <c r="C94" s="53">
        <v>1</v>
      </c>
      <c r="D94" s="3"/>
      <c r="E94" s="49"/>
      <c r="F94" s="49"/>
      <c r="G94" s="49"/>
      <c r="H94" s="49"/>
    </row>
    <row r="95" spans="1:8" x14ac:dyDescent="0.25">
      <c r="A95" s="48">
        <v>94</v>
      </c>
      <c r="B95" s="53">
        <v>78</v>
      </c>
      <c r="C95" s="53">
        <v>1.1000000000000001</v>
      </c>
      <c r="D95" s="3"/>
      <c r="E95" s="49"/>
      <c r="F95" s="49"/>
      <c r="G95" s="49"/>
      <c r="H95" s="49"/>
    </row>
    <row r="96" spans="1:8" x14ac:dyDescent="0.25">
      <c r="A96" s="48">
        <v>95</v>
      </c>
      <c r="B96" s="53">
        <v>46</v>
      </c>
      <c r="C96" s="53">
        <v>1</v>
      </c>
      <c r="D96" s="3"/>
      <c r="E96" s="49"/>
      <c r="F96" s="49"/>
      <c r="G96" s="49"/>
      <c r="H96" s="49"/>
    </row>
    <row r="97" spans="1:8" x14ac:dyDescent="0.25">
      <c r="A97" s="48">
        <v>96</v>
      </c>
      <c r="B97" s="53">
        <v>79</v>
      </c>
      <c r="C97" s="53">
        <v>1.1000000000000001</v>
      </c>
      <c r="D97" s="3"/>
      <c r="E97" s="49"/>
      <c r="F97" s="49"/>
      <c r="G97" s="49"/>
      <c r="H97" s="49"/>
    </row>
    <row r="98" spans="1:8" x14ac:dyDescent="0.25">
      <c r="A98" s="48">
        <v>97</v>
      </c>
      <c r="B98" s="53">
        <v>46</v>
      </c>
      <c r="C98" s="53">
        <v>0.9</v>
      </c>
      <c r="D98" s="3"/>
      <c r="E98" s="49"/>
      <c r="F98" s="49"/>
      <c r="G98" s="49"/>
      <c r="H98" s="49"/>
    </row>
    <row r="99" spans="1:8" x14ac:dyDescent="0.25">
      <c r="A99" s="48">
        <v>98</v>
      </c>
      <c r="B99" s="53">
        <v>30</v>
      </c>
      <c r="C99" s="53">
        <v>0.9</v>
      </c>
      <c r="D99" s="3"/>
      <c r="E99" s="49"/>
      <c r="F99" s="49"/>
      <c r="G99" s="49"/>
      <c r="H99" s="49"/>
    </row>
    <row r="100" spans="1:8" x14ac:dyDescent="0.25">
      <c r="A100" s="48">
        <v>99</v>
      </c>
      <c r="B100" s="53">
        <v>79</v>
      </c>
      <c r="C100" s="53">
        <v>1.2</v>
      </c>
      <c r="D100" s="3"/>
      <c r="E100" s="49"/>
      <c r="F100" s="49"/>
      <c r="G100" s="49"/>
      <c r="H100" s="49"/>
    </row>
    <row r="101" spans="1:8" x14ac:dyDescent="0.25">
      <c r="A101" s="50">
        <v>100</v>
      </c>
      <c r="B101" s="54">
        <v>33</v>
      </c>
      <c r="C101" s="54">
        <v>0.9</v>
      </c>
      <c r="D101" s="4"/>
      <c r="E101" s="51"/>
      <c r="F101" s="51"/>
      <c r="G101" s="51"/>
      <c r="H101" s="5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2"/>
  <sheetViews>
    <sheetView workbookViewId="0"/>
  </sheetViews>
  <sheetFormatPr baseColWidth="10" defaultRowHeight="13.2" x14ac:dyDescent="0.25"/>
  <cols>
    <col min="1" max="1" width="4.5546875" style="44" bestFit="1" customWidth="1"/>
    <col min="2" max="2" width="10.88671875" style="44" bestFit="1" customWidth="1"/>
    <col min="3" max="3" width="11.88671875" style="44" bestFit="1" customWidth="1"/>
    <col min="4" max="4" width="11" bestFit="1" customWidth="1"/>
    <col min="5" max="5" width="6.33203125" customWidth="1"/>
  </cols>
  <sheetData>
    <row r="1" spans="1:5" ht="13.8" thickBot="1" x14ac:dyDescent="0.3">
      <c r="A1" s="64" t="s">
        <v>108</v>
      </c>
      <c r="B1" s="64" t="s">
        <v>107</v>
      </c>
      <c r="C1" s="65" t="s">
        <v>106</v>
      </c>
      <c r="D1" s="69" t="s">
        <v>104</v>
      </c>
      <c r="E1" s="70">
        <v>0.05</v>
      </c>
    </row>
    <row r="2" spans="1:5" ht="13.8" thickBot="1" x14ac:dyDescent="0.3">
      <c r="A2" s="61">
        <v>0</v>
      </c>
      <c r="B2" s="58">
        <v>12000</v>
      </c>
      <c r="C2" s="56">
        <v>1000</v>
      </c>
      <c r="D2" s="66" t="s">
        <v>105</v>
      </c>
      <c r="E2" s="68">
        <v>0.06</v>
      </c>
    </row>
    <row r="3" spans="1:5" x14ac:dyDescent="0.25">
      <c r="A3" s="61">
        <v>1</v>
      </c>
      <c r="B3" s="61"/>
      <c r="C3" s="67">
        <v>500</v>
      </c>
    </row>
    <row r="4" spans="1:5" x14ac:dyDescent="0.25">
      <c r="A4" s="61">
        <v>2</v>
      </c>
      <c r="B4" s="61"/>
      <c r="C4" s="67">
        <v>600</v>
      </c>
    </row>
    <row r="5" spans="1:5" x14ac:dyDescent="0.25">
      <c r="A5" s="61">
        <v>3</v>
      </c>
      <c r="B5" s="61"/>
      <c r="C5" s="67">
        <v>100</v>
      </c>
    </row>
    <row r="6" spans="1:5" x14ac:dyDescent="0.25">
      <c r="A6" s="61">
        <v>4</v>
      </c>
      <c r="B6" s="61"/>
      <c r="C6" s="67">
        <v>500</v>
      </c>
    </row>
    <row r="7" spans="1:5" x14ac:dyDescent="0.25">
      <c r="A7" s="61">
        <v>5</v>
      </c>
      <c r="B7" s="61"/>
      <c r="C7" s="67">
        <v>1200</v>
      </c>
    </row>
    <row r="8" spans="1:5" x14ac:dyDescent="0.25">
      <c r="A8" s="61">
        <v>6</v>
      </c>
      <c r="B8" s="61"/>
      <c r="C8" s="67">
        <v>800</v>
      </c>
    </row>
    <row r="9" spans="1:5" x14ac:dyDescent="0.25">
      <c r="A9" s="61">
        <v>7</v>
      </c>
      <c r="B9" s="61"/>
      <c r="C9" s="67">
        <v>1000</v>
      </c>
    </row>
    <row r="10" spans="1:5" x14ac:dyDescent="0.25">
      <c r="A10" s="61">
        <v>8</v>
      </c>
      <c r="B10" s="61"/>
      <c r="C10" s="67">
        <v>400</v>
      </c>
    </row>
    <row r="11" spans="1:5" x14ac:dyDescent="0.25">
      <c r="A11" s="61">
        <v>9</v>
      </c>
      <c r="B11" s="61"/>
      <c r="C11" s="67">
        <v>300</v>
      </c>
    </row>
    <row r="12" spans="1:5" x14ac:dyDescent="0.25">
      <c r="A12" s="61">
        <v>10</v>
      </c>
      <c r="B12" s="61"/>
      <c r="C12" s="67">
        <v>500</v>
      </c>
    </row>
    <row r="13" spans="1:5" x14ac:dyDescent="0.25">
      <c r="A13" s="61">
        <v>11</v>
      </c>
      <c r="B13" s="61"/>
      <c r="C13" s="67">
        <v>600</v>
      </c>
    </row>
    <row r="14" spans="1:5" x14ac:dyDescent="0.25">
      <c r="A14" s="61">
        <v>12</v>
      </c>
      <c r="B14" s="61"/>
      <c r="C14" s="67">
        <v>100</v>
      </c>
    </row>
    <row r="15" spans="1:5" x14ac:dyDescent="0.25">
      <c r="A15" s="61">
        <v>13</v>
      </c>
      <c r="B15" s="61"/>
      <c r="C15" s="67">
        <v>600</v>
      </c>
    </row>
    <row r="16" spans="1:5" x14ac:dyDescent="0.25">
      <c r="A16" s="61">
        <v>14</v>
      </c>
      <c r="B16" s="61"/>
      <c r="C16" s="67">
        <v>500</v>
      </c>
    </row>
    <row r="17" spans="1:3" x14ac:dyDescent="0.25">
      <c r="A17" s="61">
        <v>15</v>
      </c>
      <c r="B17" s="61"/>
      <c r="C17" s="67">
        <v>300</v>
      </c>
    </row>
    <row r="18" spans="1:3" x14ac:dyDescent="0.25">
      <c r="A18" s="61">
        <v>16</v>
      </c>
      <c r="B18" s="61"/>
      <c r="C18" s="67">
        <v>200</v>
      </c>
    </row>
    <row r="19" spans="1:3" x14ac:dyDescent="0.25">
      <c r="A19" s="61">
        <v>17</v>
      </c>
      <c r="B19" s="61"/>
      <c r="C19" s="67">
        <v>100</v>
      </c>
    </row>
    <row r="20" spans="1:3" x14ac:dyDescent="0.25">
      <c r="A20" s="61">
        <v>18</v>
      </c>
      <c r="B20" s="61"/>
      <c r="C20" s="67">
        <v>500</v>
      </c>
    </row>
    <row r="21" spans="1:3" x14ac:dyDescent="0.25">
      <c r="A21" s="61">
        <v>19</v>
      </c>
      <c r="B21" s="61"/>
      <c r="C21" s="67">
        <v>300</v>
      </c>
    </row>
    <row r="22" spans="1:3" ht="13.8" thickBot="1" x14ac:dyDescent="0.3">
      <c r="A22" s="62">
        <v>20</v>
      </c>
      <c r="B22" s="62"/>
      <c r="C22" s="63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0"/>
  <sheetViews>
    <sheetView zoomScale="150" zoomScaleNormal="150" workbookViewId="0">
      <selection activeCell="E6" sqref="E6"/>
    </sheetView>
  </sheetViews>
  <sheetFormatPr baseColWidth="10" defaultRowHeight="13.2" x14ac:dyDescent="0.25"/>
  <sheetData>
    <row r="1" spans="1:3" ht="15.6" x14ac:dyDescent="0.3">
      <c r="A1">
        <v>35</v>
      </c>
      <c r="B1" s="83" t="s">
        <v>113</v>
      </c>
      <c r="C1" s="86">
        <f>SUM(A:A)</f>
        <v>27600</v>
      </c>
    </row>
    <row r="2" spans="1:3" x14ac:dyDescent="0.25">
      <c r="A2">
        <f>A1+2</f>
        <v>37</v>
      </c>
    </row>
    <row r="3" spans="1:3" x14ac:dyDescent="0.25">
      <c r="A3">
        <f t="shared" ref="A3:A66" si="0">A2+2</f>
        <v>39</v>
      </c>
    </row>
    <row r="4" spans="1:3" x14ac:dyDescent="0.25">
      <c r="A4">
        <f t="shared" si="0"/>
        <v>41</v>
      </c>
    </row>
    <row r="5" spans="1:3" x14ac:dyDescent="0.25">
      <c r="A5">
        <f t="shared" si="0"/>
        <v>43</v>
      </c>
    </row>
    <row r="6" spans="1:3" x14ac:dyDescent="0.25">
      <c r="A6">
        <f t="shared" si="0"/>
        <v>45</v>
      </c>
    </row>
    <row r="7" spans="1:3" x14ac:dyDescent="0.25">
      <c r="A7">
        <f t="shared" si="0"/>
        <v>47</v>
      </c>
    </row>
    <row r="8" spans="1:3" x14ac:dyDescent="0.25">
      <c r="A8">
        <f t="shared" si="0"/>
        <v>49</v>
      </c>
    </row>
    <row r="9" spans="1:3" x14ac:dyDescent="0.25">
      <c r="A9">
        <f t="shared" si="0"/>
        <v>51</v>
      </c>
    </row>
    <row r="10" spans="1:3" x14ac:dyDescent="0.25">
      <c r="A10">
        <f t="shared" si="0"/>
        <v>53</v>
      </c>
    </row>
    <row r="11" spans="1:3" x14ac:dyDescent="0.25">
      <c r="A11">
        <f t="shared" si="0"/>
        <v>55</v>
      </c>
    </row>
    <row r="12" spans="1:3" x14ac:dyDescent="0.25">
      <c r="A12">
        <f t="shared" si="0"/>
        <v>57</v>
      </c>
    </row>
    <row r="13" spans="1:3" x14ac:dyDescent="0.25">
      <c r="A13">
        <f t="shared" si="0"/>
        <v>59</v>
      </c>
    </row>
    <row r="14" spans="1:3" x14ac:dyDescent="0.25">
      <c r="A14">
        <f t="shared" si="0"/>
        <v>61</v>
      </c>
    </row>
    <row r="15" spans="1:3" x14ac:dyDescent="0.25">
      <c r="A15">
        <f t="shared" si="0"/>
        <v>63</v>
      </c>
    </row>
    <row r="16" spans="1:3" x14ac:dyDescent="0.25">
      <c r="A16">
        <f t="shared" si="0"/>
        <v>65</v>
      </c>
    </row>
    <row r="17" spans="1:1" x14ac:dyDescent="0.25">
      <c r="A17">
        <f t="shared" si="0"/>
        <v>67</v>
      </c>
    </row>
    <row r="18" spans="1:1" x14ac:dyDescent="0.25">
      <c r="A18">
        <f t="shared" si="0"/>
        <v>69</v>
      </c>
    </row>
    <row r="19" spans="1:1" x14ac:dyDescent="0.25">
      <c r="A19">
        <f t="shared" si="0"/>
        <v>71</v>
      </c>
    </row>
    <row r="20" spans="1:1" x14ac:dyDescent="0.25">
      <c r="A20">
        <f t="shared" si="0"/>
        <v>73</v>
      </c>
    </row>
    <row r="21" spans="1:1" x14ac:dyDescent="0.25">
      <c r="A21">
        <f t="shared" si="0"/>
        <v>75</v>
      </c>
    </row>
    <row r="22" spans="1:1" x14ac:dyDescent="0.25">
      <c r="A22">
        <f t="shared" si="0"/>
        <v>77</v>
      </c>
    </row>
    <row r="23" spans="1:1" x14ac:dyDescent="0.25">
      <c r="A23">
        <f t="shared" si="0"/>
        <v>79</v>
      </c>
    </row>
    <row r="24" spans="1:1" x14ac:dyDescent="0.25">
      <c r="A24">
        <f t="shared" si="0"/>
        <v>81</v>
      </c>
    </row>
    <row r="25" spans="1:1" x14ac:dyDescent="0.25">
      <c r="A25">
        <f t="shared" si="0"/>
        <v>83</v>
      </c>
    </row>
    <row r="26" spans="1:1" x14ac:dyDescent="0.25">
      <c r="A26">
        <f t="shared" si="0"/>
        <v>85</v>
      </c>
    </row>
    <row r="27" spans="1:1" x14ac:dyDescent="0.25">
      <c r="A27">
        <f t="shared" si="0"/>
        <v>87</v>
      </c>
    </row>
    <row r="28" spans="1:1" x14ac:dyDescent="0.25">
      <c r="A28">
        <f t="shared" si="0"/>
        <v>89</v>
      </c>
    </row>
    <row r="29" spans="1:1" x14ac:dyDescent="0.25">
      <c r="A29">
        <f t="shared" si="0"/>
        <v>91</v>
      </c>
    </row>
    <row r="30" spans="1:1" x14ac:dyDescent="0.25">
      <c r="A30">
        <f t="shared" si="0"/>
        <v>93</v>
      </c>
    </row>
    <row r="31" spans="1:1" x14ac:dyDescent="0.25">
      <c r="A31">
        <f t="shared" si="0"/>
        <v>95</v>
      </c>
    </row>
    <row r="32" spans="1:1" x14ac:dyDescent="0.25">
      <c r="A32">
        <f t="shared" si="0"/>
        <v>97</v>
      </c>
    </row>
    <row r="33" spans="1:1" x14ac:dyDescent="0.25">
      <c r="A33">
        <f t="shared" si="0"/>
        <v>99</v>
      </c>
    </row>
    <row r="34" spans="1:1" x14ac:dyDescent="0.25">
      <c r="A34">
        <f t="shared" si="0"/>
        <v>101</v>
      </c>
    </row>
    <row r="35" spans="1:1" x14ac:dyDescent="0.25">
      <c r="A35">
        <f t="shared" si="0"/>
        <v>103</v>
      </c>
    </row>
    <row r="36" spans="1:1" x14ac:dyDescent="0.25">
      <c r="A36">
        <f t="shared" si="0"/>
        <v>105</v>
      </c>
    </row>
    <row r="37" spans="1:1" x14ac:dyDescent="0.25">
      <c r="A37">
        <f t="shared" si="0"/>
        <v>107</v>
      </c>
    </row>
    <row r="38" spans="1:1" x14ac:dyDescent="0.25">
      <c r="A38">
        <f t="shared" si="0"/>
        <v>109</v>
      </c>
    </row>
    <row r="39" spans="1:1" x14ac:dyDescent="0.25">
      <c r="A39">
        <f t="shared" si="0"/>
        <v>111</v>
      </c>
    </row>
    <row r="40" spans="1:1" x14ac:dyDescent="0.25">
      <c r="A40">
        <f t="shared" si="0"/>
        <v>113</v>
      </c>
    </row>
    <row r="41" spans="1:1" x14ac:dyDescent="0.25">
      <c r="A41">
        <f t="shared" si="0"/>
        <v>115</v>
      </c>
    </row>
    <row r="42" spans="1:1" x14ac:dyDescent="0.25">
      <c r="A42">
        <f t="shared" si="0"/>
        <v>117</v>
      </c>
    </row>
    <row r="43" spans="1:1" x14ac:dyDescent="0.25">
      <c r="A43">
        <f t="shared" si="0"/>
        <v>119</v>
      </c>
    </row>
    <row r="44" spans="1:1" x14ac:dyDescent="0.25">
      <c r="A44">
        <f t="shared" si="0"/>
        <v>121</v>
      </c>
    </row>
    <row r="45" spans="1:1" x14ac:dyDescent="0.25">
      <c r="A45">
        <f t="shared" si="0"/>
        <v>123</v>
      </c>
    </row>
    <row r="46" spans="1:1" x14ac:dyDescent="0.25">
      <c r="A46">
        <f t="shared" si="0"/>
        <v>125</v>
      </c>
    </row>
    <row r="47" spans="1:1" x14ac:dyDescent="0.25">
      <c r="A47">
        <f t="shared" si="0"/>
        <v>127</v>
      </c>
    </row>
    <row r="48" spans="1:1" x14ac:dyDescent="0.25">
      <c r="A48">
        <f t="shared" si="0"/>
        <v>129</v>
      </c>
    </row>
    <row r="49" spans="1:1" x14ac:dyDescent="0.25">
      <c r="A49">
        <f t="shared" si="0"/>
        <v>131</v>
      </c>
    </row>
    <row r="50" spans="1:1" x14ac:dyDescent="0.25">
      <c r="A50">
        <f t="shared" si="0"/>
        <v>133</v>
      </c>
    </row>
    <row r="51" spans="1:1" x14ac:dyDescent="0.25">
      <c r="A51">
        <f t="shared" si="0"/>
        <v>135</v>
      </c>
    </row>
    <row r="52" spans="1:1" x14ac:dyDescent="0.25">
      <c r="A52">
        <f t="shared" si="0"/>
        <v>137</v>
      </c>
    </row>
    <row r="53" spans="1:1" x14ac:dyDescent="0.25">
      <c r="A53">
        <f t="shared" si="0"/>
        <v>139</v>
      </c>
    </row>
    <row r="54" spans="1:1" x14ac:dyDescent="0.25">
      <c r="A54">
        <f t="shared" si="0"/>
        <v>141</v>
      </c>
    </row>
    <row r="55" spans="1:1" x14ac:dyDescent="0.25">
      <c r="A55">
        <f t="shared" si="0"/>
        <v>143</v>
      </c>
    </row>
    <row r="56" spans="1:1" x14ac:dyDescent="0.25">
      <c r="A56">
        <f t="shared" si="0"/>
        <v>145</v>
      </c>
    </row>
    <row r="57" spans="1:1" x14ac:dyDescent="0.25">
      <c r="A57">
        <f t="shared" si="0"/>
        <v>147</v>
      </c>
    </row>
    <row r="58" spans="1:1" x14ac:dyDescent="0.25">
      <c r="A58">
        <f t="shared" si="0"/>
        <v>149</v>
      </c>
    </row>
    <row r="59" spans="1:1" x14ac:dyDescent="0.25">
      <c r="A59">
        <f t="shared" si="0"/>
        <v>151</v>
      </c>
    </row>
    <row r="60" spans="1:1" x14ac:dyDescent="0.25">
      <c r="A60">
        <f t="shared" si="0"/>
        <v>153</v>
      </c>
    </row>
    <row r="61" spans="1:1" x14ac:dyDescent="0.25">
      <c r="A61">
        <f t="shared" si="0"/>
        <v>155</v>
      </c>
    </row>
    <row r="62" spans="1:1" x14ac:dyDescent="0.25">
      <c r="A62">
        <f t="shared" si="0"/>
        <v>157</v>
      </c>
    </row>
    <row r="63" spans="1:1" x14ac:dyDescent="0.25">
      <c r="A63">
        <f t="shared" si="0"/>
        <v>159</v>
      </c>
    </row>
    <row r="64" spans="1:1" x14ac:dyDescent="0.25">
      <c r="A64">
        <f t="shared" si="0"/>
        <v>161</v>
      </c>
    </row>
    <row r="65" spans="1:1" x14ac:dyDescent="0.25">
      <c r="A65">
        <f t="shared" si="0"/>
        <v>163</v>
      </c>
    </row>
    <row r="66" spans="1:1" x14ac:dyDescent="0.25">
      <c r="A66">
        <f t="shared" si="0"/>
        <v>165</v>
      </c>
    </row>
    <row r="67" spans="1:1" x14ac:dyDescent="0.25">
      <c r="A67">
        <f t="shared" ref="A67:A130" si="1">A66+2</f>
        <v>167</v>
      </c>
    </row>
    <row r="68" spans="1:1" x14ac:dyDescent="0.25">
      <c r="A68">
        <f t="shared" si="1"/>
        <v>169</v>
      </c>
    </row>
    <row r="69" spans="1:1" x14ac:dyDescent="0.25">
      <c r="A69">
        <f t="shared" si="1"/>
        <v>171</v>
      </c>
    </row>
    <row r="70" spans="1:1" x14ac:dyDescent="0.25">
      <c r="A70">
        <f t="shared" si="1"/>
        <v>173</v>
      </c>
    </row>
    <row r="71" spans="1:1" x14ac:dyDescent="0.25">
      <c r="A71">
        <f t="shared" si="1"/>
        <v>175</v>
      </c>
    </row>
    <row r="72" spans="1:1" x14ac:dyDescent="0.25">
      <c r="A72">
        <f t="shared" si="1"/>
        <v>177</v>
      </c>
    </row>
    <row r="73" spans="1:1" x14ac:dyDescent="0.25">
      <c r="A73">
        <f t="shared" si="1"/>
        <v>179</v>
      </c>
    </row>
    <row r="74" spans="1:1" x14ac:dyDescent="0.25">
      <c r="A74">
        <f t="shared" si="1"/>
        <v>181</v>
      </c>
    </row>
    <row r="75" spans="1:1" x14ac:dyDescent="0.25">
      <c r="A75">
        <f t="shared" si="1"/>
        <v>183</v>
      </c>
    </row>
    <row r="76" spans="1:1" x14ac:dyDescent="0.25">
      <c r="A76">
        <f t="shared" si="1"/>
        <v>185</v>
      </c>
    </row>
    <row r="77" spans="1:1" x14ac:dyDescent="0.25">
      <c r="A77">
        <f t="shared" si="1"/>
        <v>187</v>
      </c>
    </row>
    <row r="78" spans="1:1" x14ac:dyDescent="0.25">
      <c r="A78">
        <f t="shared" si="1"/>
        <v>189</v>
      </c>
    </row>
    <row r="79" spans="1:1" x14ac:dyDescent="0.25">
      <c r="A79">
        <f t="shared" si="1"/>
        <v>191</v>
      </c>
    </row>
    <row r="80" spans="1:1" x14ac:dyDescent="0.25">
      <c r="A80">
        <f t="shared" si="1"/>
        <v>193</v>
      </c>
    </row>
    <row r="81" spans="1:1" x14ac:dyDescent="0.25">
      <c r="A81">
        <f t="shared" si="1"/>
        <v>195</v>
      </c>
    </row>
    <row r="82" spans="1:1" x14ac:dyDescent="0.25">
      <c r="A82">
        <f t="shared" si="1"/>
        <v>197</v>
      </c>
    </row>
    <row r="83" spans="1:1" x14ac:dyDescent="0.25">
      <c r="A83">
        <f t="shared" si="1"/>
        <v>199</v>
      </c>
    </row>
    <row r="84" spans="1:1" x14ac:dyDescent="0.25">
      <c r="A84">
        <f t="shared" si="1"/>
        <v>201</v>
      </c>
    </row>
    <row r="85" spans="1:1" x14ac:dyDescent="0.25">
      <c r="A85">
        <f t="shared" si="1"/>
        <v>203</v>
      </c>
    </row>
    <row r="86" spans="1:1" x14ac:dyDescent="0.25">
      <c r="A86">
        <f t="shared" si="1"/>
        <v>205</v>
      </c>
    </row>
    <row r="87" spans="1:1" x14ac:dyDescent="0.25">
      <c r="A87">
        <f t="shared" si="1"/>
        <v>207</v>
      </c>
    </row>
    <row r="88" spans="1:1" x14ac:dyDescent="0.25">
      <c r="A88">
        <f t="shared" si="1"/>
        <v>209</v>
      </c>
    </row>
    <row r="89" spans="1:1" x14ac:dyDescent="0.25">
      <c r="A89">
        <f t="shared" si="1"/>
        <v>211</v>
      </c>
    </row>
    <row r="90" spans="1:1" x14ac:dyDescent="0.25">
      <c r="A90">
        <f t="shared" si="1"/>
        <v>213</v>
      </c>
    </row>
    <row r="91" spans="1:1" x14ac:dyDescent="0.25">
      <c r="A91">
        <f t="shared" si="1"/>
        <v>215</v>
      </c>
    </row>
    <row r="92" spans="1:1" x14ac:dyDescent="0.25">
      <c r="A92">
        <f t="shared" si="1"/>
        <v>217</v>
      </c>
    </row>
    <row r="93" spans="1:1" x14ac:dyDescent="0.25">
      <c r="A93">
        <f t="shared" si="1"/>
        <v>219</v>
      </c>
    </row>
    <row r="94" spans="1:1" x14ac:dyDescent="0.25">
      <c r="A94">
        <f t="shared" si="1"/>
        <v>221</v>
      </c>
    </row>
    <row r="95" spans="1:1" x14ac:dyDescent="0.25">
      <c r="A95">
        <f t="shared" si="1"/>
        <v>223</v>
      </c>
    </row>
    <row r="96" spans="1:1" x14ac:dyDescent="0.25">
      <c r="A96">
        <f t="shared" si="1"/>
        <v>225</v>
      </c>
    </row>
    <row r="97" spans="1:1" x14ac:dyDescent="0.25">
      <c r="A97">
        <f t="shared" si="1"/>
        <v>227</v>
      </c>
    </row>
    <row r="98" spans="1:1" x14ac:dyDescent="0.25">
      <c r="A98">
        <f t="shared" si="1"/>
        <v>229</v>
      </c>
    </row>
    <row r="99" spans="1:1" x14ac:dyDescent="0.25">
      <c r="A99">
        <f t="shared" si="1"/>
        <v>231</v>
      </c>
    </row>
    <row r="100" spans="1:1" x14ac:dyDescent="0.25">
      <c r="A100">
        <f t="shared" si="1"/>
        <v>233</v>
      </c>
    </row>
    <row r="101" spans="1:1" x14ac:dyDescent="0.25">
      <c r="A101">
        <f t="shared" si="1"/>
        <v>235</v>
      </c>
    </row>
    <row r="102" spans="1:1" x14ac:dyDescent="0.25">
      <c r="A102">
        <f t="shared" si="1"/>
        <v>237</v>
      </c>
    </row>
    <row r="103" spans="1:1" x14ac:dyDescent="0.25">
      <c r="A103">
        <f t="shared" si="1"/>
        <v>239</v>
      </c>
    </row>
    <row r="104" spans="1:1" x14ac:dyDescent="0.25">
      <c r="A104">
        <f t="shared" si="1"/>
        <v>241</v>
      </c>
    </row>
    <row r="105" spans="1:1" x14ac:dyDescent="0.25">
      <c r="A105">
        <f t="shared" si="1"/>
        <v>243</v>
      </c>
    </row>
    <row r="106" spans="1:1" x14ac:dyDescent="0.25">
      <c r="A106">
        <f t="shared" si="1"/>
        <v>245</v>
      </c>
    </row>
    <row r="107" spans="1:1" x14ac:dyDescent="0.25">
      <c r="A107">
        <f t="shared" si="1"/>
        <v>247</v>
      </c>
    </row>
    <row r="108" spans="1:1" x14ac:dyDescent="0.25">
      <c r="A108">
        <f t="shared" si="1"/>
        <v>249</v>
      </c>
    </row>
    <row r="109" spans="1:1" x14ac:dyDescent="0.25">
      <c r="A109">
        <f t="shared" si="1"/>
        <v>251</v>
      </c>
    </row>
    <row r="110" spans="1:1" x14ac:dyDescent="0.25">
      <c r="A110">
        <f t="shared" si="1"/>
        <v>253</v>
      </c>
    </row>
    <row r="111" spans="1:1" x14ac:dyDescent="0.25">
      <c r="A111">
        <f t="shared" si="1"/>
        <v>255</v>
      </c>
    </row>
    <row r="112" spans="1:1" x14ac:dyDescent="0.25">
      <c r="A112">
        <f t="shared" si="1"/>
        <v>257</v>
      </c>
    </row>
    <row r="113" spans="1:1" x14ac:dyDescent="0.25">
      <c r="A113">
        <f t="shared" si="1"/>
        <v>259</v>
      </c>
    </row>
    <row r="114" spans="1:1" x14ac:dyDescent="0.25">
      <c r="A114">
        <f t="shared" si="1"/>
        <v>261</v>
      </c>
    </row>
    <row r="115" spans="1:1" x14ac:dyDescent="0.25">
      <c r="A115">
        <f t="shared" si="1"/>
        <v>263</v>
      </c>
    </row>
    <row r="116" spans="1:1" x14ac:dyDescent="0.25">
      <c r="A116">
        <f t="shared" si="1"/>
        <v>265</v>
      </c>
    </row>
    <row r="117" spans="1:1" x14ac:dyDescent="0.25">
      <c r="A117">
        <f t="shared" si="1"/>
        <v>267</v>
      </c>
    </row>
    <row r="118" spans="1:1" x14ac:dyDescent="0.25">
      <c r="A118">
        <f t="shared" si="1"/>
        <v>269</v>
      </c>
    </row>
    <row r="119" spans="1:1" x14ac:dyDescent="0.25">
      <c r="A119">
        <f t="shared" si="1"/>
        <v>271</v>
      </c>
    </row>
    <row r="120" spans="1:1" x14ac:dyDescent="0.25">
      <c r="A120">
        <f t="shared" si="1"/>
        <v>273</v>
      </c>
    </row>
    <row r="121" spans="1:1" x14ac:dyDescent="0.25">
      <c r="A121">
        <f t="shared" si="1"/>
        <v>275</v>
      </c>
    </row>
    <row r="122" spans="1:1" x14ac:dyDescent="0.25">
      <c r="A122">
        <f t="shared" si="1"/>
        <v>277</v>
      </c>
    </row>
    <row r="123" spans="1:1" x14ac:dyDescent="0.25">
      <c r="A123">
        <f t="shared" si="1"/>
        <v>279</v>
      </c>
    </row>
    <row r="124" spans="1:1" x14ac:dyDescent="0.25">
      <c r="A124">
        <f t="shared" si="1"/>
        <v>281</v>
      </c>
    </row>
    <row r="125" spans="1:1" x14ac:dyDescent="0.25">
      <c r="A125">
        <f t="shared" si="1"/>
        <v>283</v>
      </c>
    </row>
    <row r="126" spans="1:1" x14ac:dyDescent="0.25">
      <c r="A126">
        <f t="shared" si="1"/>
        <v>285</v>
      </c>
    </row>
    <row r="127" spans="1:1" x14ac:dyDescent="0.25">
      <c r="A127">
        <f t="shared" si="1"/>
        <v>287</v>
      </c>
    </row>
    <row r="128" spans="1:1" x14ac:dyDescent="0.25">
      <c r="A128">
        <f t="shared" si="1"/>
        <v>289</v>
      </c>
    </row>
    <row r="129" spans="1:1" x14ac:dyDescent="0.25">
      <c r="A129">
        <f t="shared" si="1"/>
        <v>291</v>
      </c>
    </row>
    <row r="130" spans="1:1" x14ac:dyDescent="0.25">
      <c r="A130">
        <f t="shared" si="1"/>
        <v>293</v>
      </c>
    </row>
    <row r="131" spans="1:1" x14ac:dyDescent="0.25">
      <c r="A131">
        <f t="shared" ref="A131:A150" si="2">A130+2</f>
        <v>295</v>
      </c>
    </row>
    <row r="132" spans="1:1" x14ac:dyDescent="0.25">
      <c r="A132">
        <f t="shared" si="2"/>
        <v>297</v>
      </c>
    </row>
    <row r="133" spans="1:1" x14ac:dyDescent="0.25">
      <c r="A133">
        <f t="shared" si="2"/>
        <v>299</v>
      </c>
    </row>
    <row r="134" spans="1:1" x14ac:dyDescent="0.25">
      <c r="A134">
        <f t="shared" si="2"/>
        <v>301</v>
      </c>
    </row>
    <row r="135" spans="1:1" x14ac:dyDescent="0.25">
      <c r="A135">
        <f t="shared" si="2"/>
        <v>303</v>
      </c>
    </row>
    <row r="136" spans="1:1" x14ac:dyDescent="0.25">
      <c r="A136">
        <f t="shared" si="2"/>
        <v>305</v>
      </c>
    </row>
    <row r="137" spans="1:1" x14ac:dyDescent="0.25">
      <c r="A137">
        <f t="shared" si="2"/>
        <v>307</v>
      </c>
    </row>
    <row r="138" spans="1:1" x14ac:dyDescent="0.25">
      <c r="A138">
        <f t="shared" si="2"/>
        <v>309</v>
      </c>
    </row>
    <row r="139" spans="1:1" x14ac:dyDescent="0.25">
      <c r="A139">
        <f t="shared" si="2"/>
        <v>311</v>
      </c>
    </row>
    <row r="140" spans="1:1" x14ac:dyDescent="0.25">
      <c r="A140">
        <f t="shared" si="2"/>
        <v>313</v>
      </c>
    </row>
    <row r="141" spans="1:1" x14ac:dyDescent="0.25">
      <c r="A141">
        <f t="shared" si="2"/>
        <v>315</v>
      </c>
    </row>
    <row r="142" spans="1:1" x14ac:dyDescent="0.25">
      <c r="A142">
        <f t="shared" si="2"/>
        <v>317</v>
      </c>
    </row>
    <row r="143" spans="1:1" x14ac:dyDescent="0.25">
      <c r="A143">
        <f t="shared" si="2"/>
        <v>319</v>
      </c>
    </row>
    <row r="144" spans="1:1" x14ac:dyDescent="0.25">
      <c r="A144">
        <f t="shared" si="2"/>
        <v>321</v>
      </c>
    </row>
    <row r="145" spans="1:1" x14ac:dyDescent="0.25">
      <c r="A145">
        <f t="shared" si="2"/>
        <v>323</v>
      </c>
    </row>
    <row r="146" spans="1:1" x14ac:dyDescent="0.25">
      <c r="A146">
        <f t="shared" si="2"/>
        <v>325</v>
      </c>
    </row>
    <row r="147" spans="1:1" x14ac:dyDescent="0.25">
      <c r="A147">
        <f t="shared" si="2"/>
        <v>327</v>
      </c>
    </row>
    <row r="148" spans="1:1" x14ac:dyDescent="0.25">
      <c r="A148">
        <f t="shared" si="2"/>
        <v>329</v>
      </c>
    </row>
    <row r="149" spans="1:1" x14ac:dyDescent="0.25">
      <c r="A149">
        <f t="shared" si="2"/>
        <v>331</v>
      </c>
    </row>
    <row r="150" spans="1:1" x14ac:dyDescent="0.25">
      <c r="A150">
        <f t="shared" si="2"/>
        <v>333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4"/>
  <sheetViews>
    <sheetView zoomScale="160" zoomScaleNormal="160" workbookViewId="0">
      <selection activeCell="G26" sqref="G26"/>
    </sheetView>
  </sheetViews>
  <sheetFormatPr baseColWidth="10" defaultRowHeight="13.2" x14ac:dyDescent="0.25"/>
  <cols>
    <col min="3" max="4" width="14.6640625" customWidth="1"/>
    <col min="5" max="5" width="16.88671875" customWidth="1"/>
    <col min="6" max="6" width="14.6640625" customWidth="1"/>
  </cols>
  <sheetData>
    <row r="2" spans="2:9" x14ac:dyDescent="0.25">
      <c r="B2" s="8" t="s">
        <v>0</v>
      </c>
      <c r="C2" s="8" t="s">
        <v>3</v>
      </c>
      <c r="D2" s="8" t="s">
        <v>2</v>
      </c>
      <c r="E2" s="8" t="s">
        <v>1</v>
      </c>
      <c r="F2" s="8" t="s">
        <v>4</v>
      </c>
    </row>
    <row r="3" spans="2:9" x14ac:dyDescent="0.25">
      <c r="B3" s="2">
        <v>1</v>
      </c>
      <c r="C3" s="74">
        <f>B3^2</f>
        <v>1</v>
      </c>
      <c r="D3" s="74">
        <f>POWER(B3,3)</f>
        <v>1</v>
      </c>
      <c r="E3" s="71">
        <f>SQRT(B3)</f>
        <v>1</v>
      </c>
      <c r="F3" s="71">
        <f>B3^(1/3)</f>
        <v>1</v>
      </c>
      <c r="H3" s="82" t="s">
        <v>139</v>
      </c>
      <c r="I3" s="82" t="s">
        <v>140</v>
      </c>
    </row>
    <row r="4" spans="2:9" x14ac:dyDescent="0.25">
      <c r="B4" s="3">
        <v>2</v>
      </c>
      <c r="C4" s="75">
        <f t="shared" ref="C4:C22" si="0">B4^2</f>
        <v>4</v>
      </c>
      <c r="D4" s="75">
        <f t="shared" ref="D4:D22" si="1">POWER(B4,3)</f>
        <v>8</v>
      </c>
      <c r="E4" s="72">
        <f t="shared" ref="E4:E22" si="2">SQRT(B4)</f>
        <v>1.4142135623730951</v>
      </c>
      <c r="F4" s="72">
        <f t="shared" ref="F4:F22" si="3">B4^(1/3)</f>
        <v>1.2599210498948732</v>
      </c>
      <c r="H4" s="82" t="s">
        <v>141</v>
      </c>
    </row>
    <row r="5" spans="2:9" x14ac:dyDescent="0.25">
      <c r="B5" s="3">
        <v>3</v>
      </c>
      <c r="C5" s="75">
        <f t="shared" si="0"/>
        <v>9</v>
      </c>
      <c r="D5" s="75">
        <f t="shared" si="1"/>
        <v>27</v>
      </c>
      <c r="E5" s="72">
        <f t="shared" si="2"/>
        <v>1.7320508075688772</v>
      </c>
      <c r="F5" s="72">
        <f t="shared" si="3"/>
        <v>1.4422495703074083</v>
      </c>
    </row>
    <row r="6" spans="2:9" x14ac:dyDescent="0.25">
      <c r="B6" s="3">
        <v>4</v>
      </c>
      <c r="C6" s="75">
        <f t="shared" si="0"/>
        <v>16</v>
      </c>
      <c r="D6" s="75">
        <f t="shared" si="1"/>
        <v>64</v>
      </c>
      <c r="E6" s="72">
        <f t="shared" si="2"/>
        <v>2</v>
      </c>
      <c r="F6" s="72">
        <f t="shared" si="3"/>
        <v>1.5874010519681994</v>
      </c>
    </row>
    <row r="7" spans="2:9" x14ac:dyDescent="0.25">
      <c r="B7" s="3">
        <v>5</v>
      </c>
      <c r="C7" s="75">
        <f t="shared" si="0"/>
        <v>25</v>
      </c>
      <c r="D7" s="75">
        <f t="shared" si="1"/>
        <v>125</v>
      </c>
      <c r="E7" s="72">
        <f t="shared" si="2"/>
        <v>2.2360679774997898</v>
      </c>
      <c r="F7" s="72">
        <f t="shared" si="3"/>
        <v>1.7099759466766968</v>
      </c>
      <c r="H7" s="82" t="s">
        <v>142</v>
      </c>
    </row>
    <row r="8" spans="2:9" x14ac:dyDescent="0.25">
      <c r="B8" s="3">
        <v>6</v>
      </c>
      <c r="C8" s="75">
        <f t="shared" si="0"/>
        <v>36</v>
      </c>
      <c r="D8" s="75">
        <f t="shared" si="1"/>
        <v>216</v>
      </c>
      <c r="E8" s="72">
        <f t="shared" si="2"/>
        <v>2.4494897427831779</v>
      </c>
      <c r="F8" s="72">
        <f t="shared" si="3"/>
        <v>1.8171205928321397</v>
      </c>
      <c r="H8" s="82" t="s">
        <v>143</v>
      </c>
    </row>
    <row r="9" spans="2:9" x14ac:dyDescent="0.25">
      <c r="B9" s="3">
        <v>7</v>
      </c>
      <c r="C9" s="75">
        <f t="shared" si="0"/>
        <v>49</v>
      </c>
      <c r="D9" s="75">
        <f t="shared" si="1"/>
        <v>343</v>
      </c>
      <c r="E9" s="72">
        <f t="shared" si="2"/>
        <v>2.6457513110645907</v>
      </c>
      <c r="F9" s="72">
        <f t="shared" si="3"/>
        <v>1.9129311827723889</v>
      </c>
    </row>
    <row r="10" spans="2:9" x14ac:dyDescent="0.25">
      <c r="B10" s="3">
        <v>8</v>
      </c>
      <c r="C10" s="75">
        <f t="shared" si="0"/>
        <v>64</v>
      </c>
      <c r="D10" s="75">
        <f t="shared" si="1"/>
        <v>512</v>
      </c>
      <c r="E10" s="72">
        <f t="shared" si="2"/>
        <v>2.8284271247461903</v>
      </c>
      <c r="F10" s="72">
        <f t="shared" si="3"/>
        <v>1.9999999999999998</v>
      </c>
    </row>
    <row r="11" spans="2:9" x14ac:dyDescent="0.25">
      <c r="B11" s="3">
        <v>9</v>
      </c>
      <c r="C11" s="75">
        <f t="shared" si="0"/>
        <v>81</v>
      </c>
      <c r="D11" s="75">
        <f t="shared" si="1"/>
        <v>729</v>
      </c>
      <c r="E11" s="72">
        <f t="shared" si="2"/>
        <v>3</v>
      </c>
      <c r="F11" s="72">
        <f t="shared" si="3"/>
        <v>2.0800838230519041</v>
      </c>
    </row>
    <row r="12" spans="2:9" x14ac:dyDescent="0.25">
      <c r="B12" s="3">
        <v>10</v>
      </c>
      <c r="C12" s="75">
        <f t="shared" si="0"/>
        <v>100</v>
      </c>
      <c r="D12" s="75">
        <f t="shared" si="1"/>
        <v>1000</v>
      </c>
      <c r="E12" s="72">
        <f t="shared" si="2"/>
        <v>3.1622776601683795</v>
      </c>
      <c r="F12" s="72">
        <f t="shared" si="3"/>
        <v>2.1544346900318838</v>
      </c>
    </row>
    <row r="13" spans="2:9" x14ac:dyDescent="0.25">
      <c r="B13" s="3">
        <v>11</v>
      </c>
      <c r="C13" s="75">
        <f t="shared" si="0"/>
        <v>121</v>
      </c>
      <c r="D13" s="75">
        <f t="shared" si="1"/>
        <v>1331</v>
      </c>
      <c r="E13" s="72">
        <f t="shared" si="2"/>
        <v>3.3166247903553998</v>
      </c>
      <c r="F13" s="72">
        <f t="shared" si="3"/>
        <v>2.2239800905693157</v>
      </c>
    </row>
    <row r="14" spans="2:9" x14ac:dyDescent="0.25">
      <c r="B14" s="3">
        <v>12</v>
      </c>
      <c r="C14" s="75">
        <f t="shared" si="0"/>
        <v>144</v>
      </c>
      <c r="D14" s="75">
        <f t="shared" si="1"/>
        <v>1728</v>
      </c>
      <c r="E14" s="72">
        <f t="shared" si="2"/>
        <v>3.4641016151377544</v>
      </c>
      <c r="F14" s="72">
        <f t="shared" si="3"/>
        <v>2.2894284851066637</v>
      </c>
    </row>
    <row r="15" spans="2:9" x14ac:dyDescent="0.25">
      <c r="B15" s="3">
        <v>13</v>
      </c>
      <c r="C15" s="75">
        <f t="shared" si="0"/>
        <v>169</v>
      </c>
      <c r="D15" s="75">
        <f t="shared" si="1"/>
        <v>2197</v>
      </c>
      <c r="E15" s="72">
        <f t="shared" si="2"/>
        <v>3.6055512754639891</v>
      </c>
      <c r="F15" s="72">
        <f t="shared" si="3"/>
        <v>2.3513346877207573</v>
      </c>
    </row>
    <row r="16" spans="2:9" x14ac:dyDescent="0.25">
      <c r="B16" s="3">
        <v>14</v>
      </c>
      <c r="C16" s="75">
        <f t="shared" si="0"/>
        <v>196</v>
      </c>
      <c r="D16" s="75">
        <f t="shared" si="1"/>
        <v>2744</v>
      </c>
      <c r="E16" s="72">
        <f t="shared" si="2"/>
        <v>3.7416573867739413</v>
      </c>
      <c r="F16" s="72">
        <f t="shared" si="3"/>
        <v>2.4101422641752297</v>
      </c>
    </row>
    <row r="17" spans="2:6" x14ac:dyDescent="0.25">
      <c r="B17" s="3">
        <v>15</v>
      </c>
      <c r="C17" s="75">
        <f t="shared" si="0"/>
        <v>225</v>
      </c>
      <c r="D17" s="75">
        <f t="shared" si="1"/>
        <v>3375</v>
      </c>
      <c r="E17" s="72">
        <f t="shared" si="2"/>
        <v>3.872983346207417</v>
      </c>
      <c r="F17" s="72">
        <f t="shared" si="3"/>
        <v>2.4662120743304703</v>
      </c>
    </row>
    <row r="18" spans="2:6" x14ac:dyDescent="0.25">
      <c r="B18" s="3">
        <v>16</v>
      </c>
      <c r="C18" s="75">
        <f t="shared" si="0"/>
        <v>256</v>
      </c>
      <c r="D18" s="75">
        <f t="shared" si="1"/>
        <v>4096</v>
      </c>
      <c r="E18" s="72">
        <f t="shared" si="2"/>
        <v>4</v>
      </c>
      <c r="F18" s="72">
        <f t="shared" si="3"/>
        <v>2.5198420997897459</v>
      </c>
    </row>
    <row r="19" spans="2:6" x14ac:dyDescent="0.25">
      <c r="B19" s="3">
        <v>17</v>
      </c>
      <c r="C19" s="75">
        <f t="shared" si="0"/>
        <v>289</v>
      </c>
      <c r="D19" s="75">
        <f t="shared" si="1"/>
        <v>4913</v>
      </c>
      <c r="E19" s="72">
        <f t="shared" si="2"/>
        <v>4.1231056256176606</v>
      </c>
      <c r="F19" s="72">
        <f t="shared" si="3"/>
        <v>2.5712815906582351</v>
      </c>
    </row>
    <row r="20" spans="2:6" x14ac:dyDescent="0.25">
      <c r="B20" s="3">
        <v>18</v>
      </c>
      <c r="C20" s="75">
        <f t="shared" si="0"/>
        <v>324</v>
      </c>
      <c r="D20" s="75">
        <f t="shared" si="1"/>
        <v>5832</v>
      </c>
      <c r="E20" s="72">
        <f t="shared" si="2"/>
        <v>4.2426406871192848</v>
      </c>
      <c r="F20" s="72">
        <f t="shared" si="3"/>
        <v>2.6207413942088964</v>
      </c>
    </row>
    <row r="21" spans="2:6" x14ac:dyDescent="0.25">
      <c r="B21" s="3">
        <v>19</v>
      </c>
      <c r="C21" s="75">
        <f t="shared" si="0"/>
        <v>361</v>
      </c>
      <c r="D21" s="75">
        <f t="shared" si="1"/>
        <v>6859</v>
      </c>
      <c r="E21" s="72">
        <f t="shared" si="2"/>
        <v>4.358898943540674</v>
      </c>
      <c r="F21" s="72">
        <f t="shared" si="3"/>
        <v>2.6684016487219444</v>
      </c>
    </row>
    <row r="22" spans="2:6" x14ac:dyDescent="0.25">
      <c r="B22" s="4">
        <v>20</v>
      </c>
      <c r="C22" s="76">
        <f t="shared" si="0"/>
        <v>400</v>
      </c>
      <c r="D22" s="76">
        <f t="shared" si="1"/>
        <v>8000</v>
      </c>
      <c r="E22" s="73">
        <f t="shared" si="2"/>
        <v>4.4721359549995796</v>
      </c>
      <c r="F22" s="73">
        <f t="shared" si="3"/>
        <v>2.7144176165949063</v>
      </c>
    </row>
    <row r="24" spans="2:6" x14ac:dyDescent="0.25">
      <c r="B24" s="82" t="s">
        <v>144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="150" zoomScaleNormal="150" workbookViewId="0">
      <selection activeCell="D22" sqref="D22"/>
    </sheetView>
  </sheetViews>
  <sheetFormatPr baseColWidth="10" defaultRowHeight="13.2" x14ac:dyDescent="0.25"/>
  <cols>
    <col min="1" max="1" width="17" customWidth="1"/>
  </cols>
  <sheetData>
    <row r="1" spans="1:4" ht="17.399999999999999" x14ac:dyDescent="0.3">
      <c r="A1" s="108" t="s">
        <v>5</v>
      </c>
      <c r="B1" s="108"/>
      <c r="C1" s="108"/>
      <c r="D1" s="108"/>
    </row>
    <row r="2" spans="1:4" ht="17.399999999999999" x14ac:dyDescent="0.3">
      <c r="A2" s="108" t="s">
        <v>110</v>
      </c>
      <c r="B2" s="108"/>
      <c r="C2" s="108"/>
      <c r="D2" s="108"/>
    </row>
    <row r="4" spans="1:4" x14ac:dyDescent="0.25">
      <c r="A4" s="1" t="s">
        <v>14</v>
      </c>
      <c r="B4" s="1" t="s">
        <v>9</v>
      </c>
      <c r="C4" s="1" t="s">
        <v>10</v>
      </c>
      <c r="D4" s="1" t="s">
        <v>11</v>
      </c>
    </row>
    <row r="5" spans="1:4" x14ac:dyDescent="0.25">
      <c r="A5" t="s">
        <v>6</v>
      </c>
      <c r="B5" s="87">
        <v>220234</v>
      </c>
      <c r="C5" s="87">
        <v>1</v>
      </c>
      <c r="D5" s="13">
        <f>B5*C5</f>
        <v>220234</v>
      </c>
    </row>
    <row r="6" spans="1:4" x14ac:dyDescent="0.25">
      <c r="A6" t="s">
        <v>7</v>
      </c>
      <c r="B6" s="87">
        <v>110220</v>
      </c>
      <c r="C6" s="87">
        <v>2</v>
      </c>
      <c r="D6" s="13">
        <f t="shared" ref="D6:D7" si="0">B6*C6</f>
        <v>220440</v>
      </c>
    </row>
    <row r="7" spans="1:4" x14ac:dyDescent="0.25">
      <c r="A7" t="s">
        <v>8</v>
      </c>
      <c r="B7" s="87">
        <v>87789</v>
      </c>
      <c r="C7" s="87">
        <v>5</v>
      </c>
      <c r="D7" s="13">
        <f t="shared" si="0"/>
        <v>438945</v>
      </c>
    </row>
    <row r="8" spans="1:4" x14ac:dyDescent="0.25">
      <c r="A8" s="10" t="s">
        <v>12</v>
      </c>
      <c r="B8" s="9" t="s">
        <v>13</v>
      </c>
      <c r="D8" s="88">
        <f>SUM(D5:D7)</f>
        <v>879619</v>
      </c>
    </row>
    <row r="10" spans="1:4" x14ac:dyDescent="0.25">
      <c r="A10" s="1" t="s">
        <v>15</v>
      </c>
      <c r="D10" s="1" t="s">
        <v>11</v>
      </c>
    </row>
    <row r="11" spans="1:4" x14ac:dyDescent="0.25">
      <c r="A11" t="s">
        <v>16</v>
      </c>
      <c r="D11" s="87">
        <v>55342</v>
      </c>
    </row>
    <row r="12" spans="1:4" x14ac:dyDescent="0.25">
      <c r="A12" t="s">
        <v>17</v>
      </c>
      <c r="D12" s="87">
        <v>43290</v>
      </c>
    </row>
    <row r="13" spans="1:4" x14ac:dyDescent="0.25">
      <c r="A13" t="s">
        <v>18</v>
      </c>
      <c r="D13" s="87">
        <v>96220</v>
      </c>
    </row>
    <row r="14" spans="1:4" x14ac:dyDescent="0.25">
      <c r="A14" s="10" t="s">
        <v>19</v>
      </c>
      <c r="B14" s="9" t="s">
        <v>13</v>
      </c>
      <c r="D14" s="88">
        <f>SUM(D11:D13)</f>
        <v>194852</v>
      </c>
    </row>
    <row r="16" spans="1:4" x14ac:dyDescent="0.25">
      <c r="A16" s="10" t="s">
        <v>20</v>
      </c>
      <c r="B16" s="9" t="s">
        <v>13</v>
      </c>
      <c r="D16" s="13">
        <f>D8-D14</f>
        <v>684767</v>
      </c>
    </row>
    <row r="17" spans="1:4" x14ac:dyDescent="0.25">
      <c r="A17" s="10"/>
    </row>
    <row r="18" spans="1:4" x14ac:dyDescent="0.25">
      <c r="A18" s="10" t="s">
        <v>21</v>
      </c>
      <c r="C18" s="11">
        <v>0.2</v>
      </c>
      <c r="D18" s="13">
        <f>D16*C18</f>
        <v>136953.4</v>
      </c>
    </row>
    <row r="19" spans="1:4" x14ac:dyDescent="0.25">
      <c r="A19" s="10"/>
    </row>
    <row r="20" spans="1:4" x14ac:dyDescent="0.25">
      <c r="A20" s="10" t="s">
        <v>22</v>
      </c>
      <c r="B20" s="9" t="s">
        <v>13</v>
      </c>
      <c r="D20" s="89">
        <f>D16-D18</f>
        <v>547813.6</v>
      </c>
    </row>
  </sheetData>
  <mergeCells count="2">
    <mergeCell ref="A1:D1"/>
    <mergeCell ref="A2:D2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="170" zoomScaleNormal="170" workbookViewId="0"/>
  </sheetViews>
  <sheetFormatPr baseColWidth="10" defaultRowHeight="13.2" x14ac:dyDescent="0.25"/>
  <cols>
    <col min="2" max="2" width="15.6640625" bestFit="1" customWidth="1"/>
  </cols>
  <sheetData>
    <row r="2" spans="2:6" x14ac:dyDescent="0.25">
      <c r="B2" s="8" t="s">
        <v>23</v>
      </c>
      <c r="C2" s="8" t="s">
        <v>24</v>
      </c>
      <c r="D2" s="8" t="s">
        <v>25</v>
      </c>
      <c r="E2" s="8" t="s">
        <v>28</v>
      </c>
      <c r="F2" s="8" t="s">
        <v>29</v>
      </c>
    </row>
    <row r="3" spans="2:6" x14ac:dyDescent="0.25">
      <c r="B3" s="5" t="s">
        <v>26</v>
      </c>
      <c r="C3" s="5">
        <v>15410</v>
      </c>
      <c r="D3" s="35">
        <v>0.02</v>
      </c>
      <c r="E3" s="16">
        <f>C3*(1+D3)</f>
        <v>15718.2</v>
      </c>
      <c r="F3" s="90">
        <f>E3/$E$8</f>
        <v>0.32409461677402329</v>
      </c>
    </row>
    <row r="4" spans="2:6" x14ac:dyDescent="0.25">
      <c r="B4" s="36" t="s">
        <v>86</v>
      </c>
      <c r="C4" s="6">
        <v>2320</v>
      </c>
      <c r="D4" s="14">
        <v>0.03</v>
      </c>
      <c r="E4" s="17">
        <f t="shared" ref="E4:E7" si="0">C4*(1+D4)</f>
        <v>2389.6</v>
      </c>
      <c r="F4" s="91">
        <f t="shared" ref="F4:F8" si="1">E4/$E$8</f>
        <v>4.927132217704356E-2</v>
      </c>
    </row>
    <row r="5" spans="2:6" x14ac:dyDescent="0.25">
      <c r="B5" s="6" t="s">
        <v>27</v>
      </c>
      <c r="C5" s="6">
        <v>4750</v>
      </c>
      <c r="D5" s="14">
        <v>0.02</v>
      </c>
      <c r="E5" s="17">
        <f t="shared" si="0"/>
        <v>4845</v>
      </c>
      <c r="F5" s="91">
        <f t="shared" si="1"/>
        <v>9.9899378953706083E-2</v>
      </c>
    </row>
    <row r="6" spans="2:6" x14ac:dyDescent="0.25">
      <c r="B6" s="6" t="s">
        <v>79</v>
      </c>
      <c r="C6" s="6">
        <v>11080</v>
      </c>
      <c r="D6" s="14">
        <v>0.03</v>
      </c>
      <c r="E6" s="17">
        <f t="shared" si="0"/>
        <v>11412.4</v>
      </c>
      <c r="F6" s="91">
        <f t="shared" si="1"/>
        <v>0.23531303867312181</v>
      </c>
    </row>
    <row r="7" spans="2:6" x14ac:dyDescent="0.25">
      <c r="B7" s="37" t="s">
        <v>87</v>
      </c>
      <c r="C7" s="7">
        <v>13590</v>
      </c>
      <c r="D7" s="15">
        <v>0.04</v>
      </c>
      <c r="E7" s="18">
        <f t="shared" si="0"/>
        <v>14133.6</v>
      </c>
      <c r="F7" s="92">
        <f t="shared" si="1"/>
        <v>0.2914216434221053</v>
      </c>
    </row>
    <row r="8" spans="2:6" x14ac:dyDescent="0.25">
      <c r="B8" s="12" t="s">
        <v>11</v>
      </c>
      <c r="C8" s="19" t="s">
        <v>30</v>
      </c>
      <c r="D8" s="20"/>
      <c r="E8" s="13">
        <f>SUM(E3:E7)</f>
        <v>48498.799999999996</v>
      </c>
      <c r="F8" s="93">
        <f t="shared" si="1"/>
        <v>1</v>
      </c>
    </row>
    <row r="10" spans="2:6" x14ac:dyDescent="0.25">
      <c r="B10" s="82" t="s">
        <v>145</v>
      </c>
    </row>
    <row r="11" spans="2:6" x14ac:dyDescent="0.25">
      <c r="B11" s="82" t="s">
        <v>146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8"/>
  <sheetViews>
    <sheetView zoomScale="160" zoomScaleNormal="160" workbookViewId="0">
      <selection activeCell="F12" sqref="F12"/>
    </sheetView>
  </sheetViews>
  <sheetFormatPr baseColWidth="10" defaultRowHeight="13.2" x14ac:dyDescent="0.25"/>
  <cols>
    <col min="2" max="2" width="12.109375" bestFit="1" customWidth="1"/>
    <col min="3" max="3" width="12" customWidth="1"/>
    <col min="4" max="4" width="12.6640625" bestFit="1" customWidth="1"/>
    <col min="5" max="8" width="14.6640625" bestFit="1" customWidth="1"/>
  </cols>
  <sheetData>
    <row r="3" spans="2:8" x14ac:dyDescent="0.25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</row>
    <row r="4" spans="2:8" x14ac:dyDescent="0.25">
      <c r="B4" s="21">
        <v>17290</v>
      </c>
      <c r="C4" s="22">
        <v>0.01</v>
      </c>
      <c r="D4" s="94">
        <f>B4*(1-$C$4)</f>
        <v>17117.099999999999</v>
      </c>
      <c r="E4" s="94">
        <f>C4*(1-$C$4)</f>
        <v>9.9000000000000008E-3</v>
      </c>
      <c r="F4" s="23"/>
      <c r="G4" s="23"/>
      <c r="H4" s="23"/>
    </row>
    <row r="5" spans="2:8" x14ac:dyDescent="0.25">
      <c r="D5" s="82" t="s">
        <v>147</v>
      </c>
    </row>
    <row r="7" spans="2:8" x14ac:dyDescent="0.25">
      <c r="B7" s="8" t="s">
        <v>32</v>
      </c>
      <c r="C7" s="8" t="s">
        <v>31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</row>
    <row r="8" spans="2:8" x14ac:dyDescent="0.25">
      <c r="B8" s="22">
        <v>0.01</v>
      </c>
      <c r="C8" s="21">
        <v>17290</v>
      </c>
      <c r="D8" s="94">
        <f>C8*(1-$B$8)</f>
        <v>17117.099999999999</v>
      </c>
      <c r="E8" s="94">
        <f t="shared" ref="E8:H8" si="0">D8*(1-$B$8)</f>
        <v>16945.929</v>
      </c>
      <c r="F8" s="94">
        <f t="shared" si="0"/>
        <v>16776.469710000001</v>
      </c>
      <c r="G8" s="94">
        <f t="shared" si="0"/>
        <v>16608.705012900002</v>
      </c>
      <c r="H8" s="94">
        <f t="shared" si="0"/>
        <v>16442.617962771001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"/>
  <sheetViews>
    <sheetView zoomScale="160" zoomScaleNormal="160" workbookViewId="0">
      <selection activeCell="D8" sqref="D8"/>
    </sheetView>
  </sheetViews>
  <sheetFormatPr baseColWidth="10" defaultRowHeight="13.2" x14ac:dyDescent="0.25"/>
  <cols>
    <col min="1" max="1" width="8" bestFit="1" customWidth="1"/>
    <col min="2" max="2" width="7.88671875" bestFit="1" customWidth="1"/>
    <col min="3" max="15" width="9.88671875" customWidth="1"/>
    <col min="20" max="20" width="53" customWidth="1"/>
  </cols>
  <sheetData>
    <row r="1" spans="1:20" x14ac:dyDescent="0.25">
      <c r="T1" s="98"/>
    </row>
    <row r="2" spans="1:20" x14ac:dyDescent="0.25">
      <c r="B2" s="24" t="s">
        <v>41</v>
      </c>
      <c r="C2" s="95" t="s">
        <v>40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46</v>
      </c>
      <c r="I2" s="8" t="s">
        <v>47</v>
      </c>
      <c r="J2" s="8" t="s">
        <v>48</v>
      </c>
      <c r="K2" s="8" t="s">
        <v>49</v>
      </c>
      <c r="L2" s="8" t="s">
        <v>50</v>
      </c>
      <c r="M2" s="8" t="s">
        <v>51</v>
      </c>
      <c r="N2" s="8" t="s">
        <v>52</v>
      </c>
      <c r="O2" s="8" t="s">
        <v>53</v>
      </c>
      <c r="T2" s="98">
        <v>4</v>
      </c>
    </row>
    <row r="3" spans="1:20" x14ac:dyDescent="0.25">
      <c r="A3" s="12" t="s">
        <v>14</v>
      </c>
      <c r="B3" s="25">
        <v>0.05</v>
      </c>
      <c r="C3" s="96">
        <v>125600</v>
      </c>
      <c r="D3" s="13">
        <f>C3*(1+$B$3)</f>
        <v>131880</v>
      </c>
      <c r="E3" s="13">
        <f t="shared" ref="E3:O3" si="0">D3*(1+$B$3)</f>
        <v>138474</v>
      </c>
      <c r="F3" s="13">
        <f t="shared" si="0"/>
        <v>145397.70000000001</v>
      </c>
      <c r="G3" s="13">
        <f t="shared" si="0"/>
        <v>152667.58500000002</v>
      </c>
      <c r="H3" s="13">
        <f t="shared" si="0"/>
        <v>160300.96425000002</v>
      </c>
      <c r="I3" s="13">
        <f t="shared" si="0"/>
        <v>168316.01246250002</v>
      </c>
      <c r="J3" s="13">
        <f t="shared" si="0"/>
        <v>176731.81308562504</v>
      </c>
      <c r="K3" s="13">
        <f t="shared" si="0"/>
        <v>185568.40373990629</v>
      </c>
      <c r="L3" s="13">
        <f t="shared" si="0"/>
        <v>194846.82392690162</v>
      </c>
      <c r="M3" s="13">
        <f t="shared" si="0"/>
        <v>204589.1651232467</v>
      </c>
      <c r="N3" s="13">
        <f t="shared" si="0"/>
        <v>214818.62337940905</v>
      </c>
      <c r="O3" s="13">
        <f t="shared" si="0"/>
        <v>225559.5545483795</v>
      </c>
      <c r="T3" s="98">
        <v>5</v>
      </c>
    </row>
    <row r="4" spans="1:20" x14ac:dyDescent="0.25">
      <c r="A4" s="12" t="s">
        <v>38</v>
      </c>
      <c r="B4" s="25">
        <v>0.1</v>
      </c>
      <c r="C4" s="96">
        <v>87500</v>
      </c>
      <c r="D4" s="13">
        <f>C4*(1+$B$4)</f>
        <v>96250.000000000015</v>
      </c>
      <c r="E4" s="13">
        <f t="shared" ref="E4:O4" si="1">D4*(1+$B$4)</f>
        <v>105875.00000000003</v>
      </c>
      <c r="F4" s="13">
        <f t="shared" si="1"/>
        <v>116462.50000000004</v>
      </c>
      <c r="G4" s="13">
        <f t="shared" si="1"/>
        <v>128108.75000000006</v>
      </c>
      <c r="H4" s="13">
        <f t="shared" si="1"/>
        <v>140919.62500000009</v>
      </c>
      <c r="I4" s="13">
        <f t="shared" si="1"/>
        <v>155011.58750000011</v>
      </c>
      <c r="J4" s="13">
        <f t="shared" si="1"/>
        <v>170512.74625000014</v>
      </c>
      <c r="K4" s="13">
        <f t="shared" si="1"/>
        <v>187564.02087500016</v>
      </c>
      <c r="L4" s="13">
        <f t="shared" si="1"/>
        <v>206320.42296250019</v>
      </c>
      <c r="M4" s="13">
        <f t="shared" si="1"/>
        <v>226952.46525875022</v>
      </c>
      <c r="N4" s="13">
        <f t="shared" si="1"/>
        <v>249647.71178462525</v>
      </c>
      <c r="O4" s="13">
        <f t="shared" si="1"/>
        <v>274612.48296308779</v>
      </c>
      <c r="T4" s="98">
        <v>6</v>
      </c>
    </row>
    <row r="5" spans="1:20" x14ac:dyDescent="0.25">
      <c r="A5" s="12" t="s">
        <v>39</v>
      </c>
      <c r="C5" s="97">
        <f>C3-C4</f>
        <v>38100</v>
      </c>
      <c r="D5" s="97">
        <f t="shared" ref="D5:O5" si="2">D3-D4</f>
        <v>35629.999999999985</v>
      </c>
      <c r="E5" s="97">
        <f t="shared" si="2"/>
        <v>32598.999999999971</v>
      </c>
      <c r="F5" s="97">
        <f t="shared" si="2"/>
        <v>28935.199999999968</v>
      </c>
      <c r="G5" s="97">
        <f t="shared" si="2"/>
        <v>24558.834999999963</v>
      </c>
      <c r="H5" s="97">
        <f t="shared" si="2"/>
        <v>19381.339249999932</v>
      </c>
      <c r="I5" s="97">
        <f t="shared" si="2"/>
        <v>13304.424962499907</v>
      </c>
      <c r="J5" s="97">
        <f t="shared" si="2"/>
        <v>6219.0668356248934</v>
      </c>
      <c r="K5" s="97">
        <f t="shared" si="2"/>
        <v>-1995.6171350938675</v>
      </c>
      <c r="L5" s="97">
        <f t="shared" si="2"/>
        <v>-11473.59903559857</v>
      </c>
      <c r="M5" s="97">
        <f t="shared" si="2"/>
        <v>-22363.300135503523</v>
      </c>
      <c r="N5" s="97">
        <f t="shared" si="2"/>
        <v>-34829.0884052162</v>
      </c>
      <c r="O5" s="97">
        <f t="shared" si="2"/>
        <v>-49052.928414708294</v>
      </c>
      <c r="T5" s="98">
        <v>1</v>
      </c>
    </row>
    <row r="6" spans="1:20" x14ac:dyDescent="0.25">
      <c r="G6" s="82"/>
    </row>
  </sheetData>
  <phoneticPr fontId="0" type="noConversion"/>
  <conditionalFormatting sqref="C5:O5">
    <cfRule type="cellIs" dxfId="0" priority="5" operator="lessThan">
      <formula>0</formula>
    </cfRule>
  </conditionalFormatting>
  <conditionalFormatting sqref="T2:T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{8C9B3833-18F3-4DC0-ADA4-049C7530689D}</x14:id>
        </ext>
      </extLst>
    </cfRule>
  </conditionalFormatting>
  <pageMargins left="0.75" right="0.75" top="1" bottom="1" header="0" footer="0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9B3833-18F3-4DC0-ADA4-049C753068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T2:T5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8"/>
  <sheetViews>
    <sheetView workbookViewId="0"/>
  </sheetViews>
  <sheetFormatPr baseColWidth="10" defaultRowHeight="13.2" x14ac:dyDescent="0.25"/>
  <cols>
    <col min="2" max="2" width="12.44140625" bestFit="1" customWidth="1"/>
  </cols>
  <sheetData>
    <row r="2" spans="2:6" x14ac:dyDescent="0.25">
      <c r="B2" s="8" t="s">
        <v>54</v>
      </c>
      <c r="C2" s="8" t="s">
        <v>10</v>
      </c>
      <c r="D2" s="8" t="s">
        <v>9</v>
      </c>
      <c r="E2" s="8" t="s">
        <v>14</v>
      </c>
      <c r="F2" s="8" t="s">
        <v>29</v>
      </c>
    </row>
    <row r="3" spans="2:6" x14ac:dyDescent="0.25">
      <c r="B3" s="5" t="s">
        <v>55</v>
      </c>
      <c r="C3" s="5">
        <v>65</v>
      </c>
      <c r="D3" s="5">
        <v>1234</v>
      </c>
      <c r="E3" s="16"/>
      <c r="F3" s="16"/>
    </row>
    <row r="4" spans="2:6" x14ac:dyDescent="0.25">
      <c r="B4" s="36" t="s">
        <v>88</v>
      </c>
      <c r="C4" s="6">
        <v>260</v>
      </c>
      <c r="D4" s="6">
        <v>315</v>
      </c>
      <c r="E4" s="17"/>
      <c r="F4" s="17"/>
    </row>
    <row r="5" spans="2:6" x14ac:dyDescent="0.25">
      <c r="B5" s="6" t="s">
        <v>56</v>
      </c>
      <c r="C5" s="6">
        <v>435</v>
      </c>
      <c r="D5" s="6">
        <v>192</v>
      </c>
      <c r="E5" s="17"/>
      <c r="F5" s="17"/>
    </row>
    <row r="6" spans="2:6" x14ac:dyDescent="0.25">
      <c r="B6" s="6" t="s">
        <v>57</v>
      </c>
      <c r="C6" s="6">
        <v>420</v>
      </c>
      <c r="D6" s="6">
        <v>175</v>
      </c>
      <c r="E6" s="17"/>
      <c r="F6" s="17"/>
    </row>
    <row r="7" spans="2:6" x14ac:dyDescent="0.25">
      <c r="B7" s="7" t="s">
        <v>58</v>
      </c>
      <c r="C7" s="7">
        <v>2100</v>
      </c>
      <c r="D7" s="7">
        <v>36</v>
      </c>
      <c r="E7" s="18"/>
      <c r="F7" s="18"/>
    </row>
    <row r="8" spans="2:6" x14ac:dyDescent="0.25">
      <c r="B8" s="12" t="s">
        <v>11</v>
      </c>
      <c r="C8" s="19" t="s">
        <v>13</v>
      </c>
      <c r="D8" s="20"/>
      <c r="E8" s="13"/>
      <c r="F8" s="13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0"/>
  <sheetViews>
    <sheetView topLeftCell="B1" workbookViewId="0">
      <selection activeCell="E8" sqref="E8"/>
    </sheetView>
  </sheetViews>
  <sheetFormatPr baseColWidth="10" defaultRowHeight="13.2" x14ac:dyDescent="0.25"/>
  <cols>
    <col min="2" max="2" width="13.33203125" customWidth="1"/>
  </cols>
  <sheetData>
    <row r="3" spans="2:9" x14ac:dyDescent="0.25">
      <c r="B3" s="21" t="s">
        <v>59</v>
      </c>
      <c r="C3" s="21" t="s">
        <v>60</v>
      </c>
      <c r="D3" s="21" t="s">
        <v>61</v>
      </c>
      <c r="E3" s="21" t="s">
        <v>62</v>
      </c>
      <c r="F3" s="21" t="s">
        <v>63</v>
      </c>
      <c r="G3" s="21" t="s">
        <v>64</v>
      </c>
      <c r="H3" s="21" t="s">
        <v>65</v>
      </c>
      <c r="I3" s="21" t="s">
        <v>11</v>
      </c>
    </row>
    <row r="4" spans="2:9" x14ac:dyDescent="0.25">
      <c r="B4" s="21">
        <v>392</v>
      </c>
      <c r="C4" s="21">
        <v>22</v>
      </c>
      <c r="D4" s="23"/>
      <c r="E4" s="23"/>
      <c r="F4" s="23"/>
      <c r="G4" s="23"/>
      <c r="H4" s="23"/>
      <c r="I4" s="23"/>
    </row>
    <row r="8" spans="2:9" x14ac:dyDescent="0.25">
      <c r="B8" s="12" t="s">
        <v>66</v>
      </c>
      <c r="C8" s="21">
        <v>29</v>
      </c>
    </row>
    <row r="9" spans="2:9" x14ac:dyDescent="0.25">
      <c r="B9" s="12" t="s">
        <v>67</v>
      </c>
      <c r="C9" s="21">
        <v>13</v>
      </c>
    </row>
    <row r="10" spans="2:9" x14ac:dyDescent="0.25">
      <c r="B10" s="12" t="s">
        <v>68</v>
      </c>
      <c r="C10" s="23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EJER01</vt:lpstr>
      <vt:lpstr>EJER02</vt:lpstr>
      <vt:lpstr>EJER03</vt:lpstr>
      <vt:lpstr>EJER04</vt:lpstr>
      <vt:lpstr>EJER05</vt:lpstr>
      <vt:lpstr>EJER06</vt:lpstr>
      <vt:lpstr>EJER07</vt:lpstr>
      <vt:lpstr>EJER08</vt:lpstr>
      <vt:lpstr>EJER09</vt:lpstr>
      <vt:lpstr>EJER10</vt:lpstr>
      <vt:lpstr>EJER11</vt:lpstr>
      <vt:lpstr>EJER19</vt:lpstr>
      <vt:lpstr>EJER20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Sierra</dc:creator>
  <cp:lastModifiedBy>Miguel Sierra</cp:lastModifiedBy>
  <dcterms:created xsi:type="dcterms:W3CDTF">2000-05-16T00:03:01Z</dcterms:created>
  <dcterms:modified xsi:type="dcterms:W3CDTF">2026-04-09T18:39:31Z</dcterms:modified>
</cp:coreProperties>
</file>