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Digital\20221\Excel\"/>
    </mc:Choice>
  </mc:AlternateContent>
  <xr:revisionPtr revIDLastSave="0" documentId="13_ncr:1_{20C692AB-6C91-459C-9EFD-3144937626D9}" xr6:coauthVersionLast="47" xr6:coauthVersionMax="47" xr10:uidLastSave="{00000000-0000-0000-0000-000000000000}"/>
  <bookViews>
    <workbookView xWindow="-108" yWindow="-108" windowWidth="23256" windowHeight="13176" xr2:uid="{5C9FC5AC-C287-4468-849F-233F63F74FFD}"/>
  </bookViews>
  <sheets>
    <sheet name="Pc1" sheetId="1" r:id="rId1"/>
    <sheet name="OtrasHerramientas" sheetId="2" r:id="rId2"/>
  </sheets>
  <definedNames>
    <definedName name="solver_adj" localSheetId="1" hidden="1">OtrasHerramientas!$E$2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OtrasHerramientas!$E$2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OtrasHerramientas!$H$2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0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2" l="1"/>
  <c r="K20" i="1"/>
  <c r="K18" i="1"/>
  <c r="K16" i="1"/>
  <c r="K11" i="1"/>
  <c r="F34" i="1"/>
  <c r="F98" i="1"/>
  <c r="H98" i="1" s="1"/>
  <c r="F162" i="1"/>
  <c r="H162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3" i="1"/>
  <c r="F3" i="1" s="1"/>
  <c r="H202" i="1" l="1"/>
  <c r="G202" i="1"/>
  <c r="H194" i="1"/>
  <c r="G194" i="1"/>
  <c r="H186" i="1"/>
  <c r="G186" i="1"/>
  <c r="H178" i="1"/>
  <c r="G178" i="1"/>
  <c r="H170" i="1"/>
  <c r="G170" i="1"/>
  <c r="H154" i="1"/>
  <c r="G154" i="1"/>
  <c r="H146" i="1"/>
  <c r="G146" i="1"/>
  <c r="H138" i="1"/>
  <c r="G138" i="1"/>
  <c r="H130" i="1"/>
  <c r="G130" i="1"/>
  <c r="H122" i="1"/>
  <c r="G122" i="1"/>
  <c r="H114" i="1"/>
  <c r="G114" i="1"/>
  <c r="H106" i="1"/>
  <c r="G106" i="1"/>
  <c r="H90" i="1"/>
  <c r="G90" i="1"/>
  <c r="H82" i="1"/>
  <c r="G82" i="1"/>
  <c r="H74" i="1"/>
  <c r="G74" i="1"/>
  <c r="H66" i="1"/>
  <c r="G66" i="1"/>
  <c r="G58" i="1"/>
  <c r="H58" i="1"/>
  <c r="G50" i="1"/>
  <c r="H50" i="1"/>
  <c r="H42" i="1"/>
  <c r="G42" i="1"/>
  <c r="G26" i="1"/>
  <c r="H26" i="1"/>
  <c r="G18" i="1"/>
  <c r="H18" i="1"/>
  <c r="G10" i="1"/>
  <c r="H10" i="1"/>
  <c r="G126" i="1"/>
  <c r="H126" i="1"/>
  <c r="G199" i="1"/>
  <c r="H199" i="1"/>
  <c r="G191" i="1"/>
  <c r="H191" i="1"/>
  <c r="G183" i="1"/>
  <c r="H183" i="1"/>
  <c r="G175" i="1"/>
  <c r="H175" i="1"/>
  <c r="G167" i="1"/>
  <c r="H167" i="1"/>
  <c r="G159" i="1"/>
  <c r="H159" i="1"/>
  <c r="G151" i="1"/>
  <c r="H151" i="1"/>
  <c r="G143" i="1"/>
  <c r="H143" i="1"/>
  <c r="G135" i="1"/>
  <c r="H135" i="1"/>
  <c r="G127" i="1"/>
  <c r="H127" i="1"/>
  <c r="G119" i="1"/>
  <c r="H119" i="1"/>
  <c r="G111" i="1"/>
  <c r="H111" i="1"/>
  <c r="G103" i="1"/>
  <c r="H103" i="1"/>
  <c r="G95" i="1"/>
  <c r="H95" i="1"/>
  <c r="G87" i="1"/>
  <c r="H87" i="1"/>
  <c r="G79" i="1"/>
  <c r="H79" i="1"/>
  <c r="G71" i="1"/>
  <c r="H71" i="1"/>
  <c r="G63" i="1"/>
  <c r="H63" i="1"/>
  <c r="G55" i="1"/>
  <c r="H55" i="1"/>
  <c r="G47" i="1"/>
  <c r="H47" i="1"/>
  <c r="G39" i="1"/>
  <c r="H39" i="1"/>
  <c r="G31" i="1"/>
  <c r="H31" i="1"/>
  <c r="G23" i="1"/>
  <c r="H23" i="1"/>
  <c r="G15" i="1"/>
  <c r="H15" i="1"/>
  <c r="G7" i="1"/>
  <c r="H7" i="1"/>
  <c r="G190" i="1"/>
  <c r="H190" i="1"/>
  <c r="G150" i="1"/>
  <c r="H150" i="1"/>
  <c r="G110" i="1"/>
  <c r="H110" i="1"/>
  <c r="G86" i="1"/>
  <c r="H86" i="1"/>
  <c r="G62" i="1"/>
  <c r="H62" i="1"/>
  <c r="G38" i="1"/>
  <c r="H38" i="1"/>
  <c r="G22" i="1"/>
  <c r="H22" i="1"/>
  <c r="G6" i="1"/>
  <c r="H6" i="1"/>
  <c r="G197" i="1"/>
  <c r="H197" i="1"/>
  <c r="G189" i="1"/>
  <c r="H189" i="1"/>
  <c r="G181" i="1"/>
  <c r="H181" i="1"/>
  <c r="G173" i="1"/>
  <c r="H173" i="1"/>
  <c r="G165" i="1"/>
  <c r="H165" i="1"/>
  <c r="G157" i="1"/>
  <c r="H157" i="1"/>
  <c r="G149" i="1"/>
  <c r="H149" i="1"/>
  <c r="G141" i="1"/>
  <c r="H141" i="1"/>
  <c r="G133" i="1"/>
  <c r="H133" i="1"/>
  <c r="G125" i="1"/>
  <c r="H125" i="1"/>
  <c r="G117" i="1"/>
  <c r="H117" i="1"/>
  <c r="G109" i="1"/>
  <c r="H109" i="1"/>
  <c r="G101" i="1"/>
  <c r="H101" i="1"/>
  <c r="G93" i="1"/>
  <c r="H93" i="1"/>
  <c r="G85" i="1"/>
  <c r="H85" i="1"/>
  <c r="G77" i="1"/>
  <c r="H77" i="1"/>
  <c r="G69" i="1"/>
  <c r="H69" i="1"/>
  <c r="G61" i="1"/>
  <c r="H61" i="1"/>
  <c r="G53" i="1"/>
  <c r="H53" i="1"/>
  <c r="G45" i="1"/>
  <c r="H45" i="1"/>
  <c r="G37" i="1"/>
  <c r="H37" i="1"/>
  <c r="G29" i="1"/>
  <c r="H29" i="1"/>
  <c r="G21" i="1"/>
  <c r="H21" i="1"/>
  <c r="G13" i="1"/>
  <c r="H13" i="1"/>
  <c r="G5" i="1"/>
  <c r="H5" i="1"/>
  <c r="G162" i="1"/>
  <c r="G98" i="1"/>
  <c r="G198" i="1"/>
  <c r="H198" i="1"/>
  <c r="G174" i="1"/>
  <c r="H174" i="1"/>
  <c r="G118" i="1"/>
  <c r="H118" i="1"/>
  <c r="G94" i="1"/>
  <c r="H94" i="1"/>
  <c r="G70" i="1"/>
  <c r="H70" i="1"/>
  <c r="G46" i="1"/>
  <c r="H46" i="1"/>
  <c r="G196" i="1"/>
  <c r="H196" i="1"/>
  <c r="G188" i="1"/>
  <c r="H188" i="1"/>
  <c r="G180" i="1"/>
  <c r="H180" i="1"/>
  <c r="G172" i="1"/>
  <c r="H172" i="1"/>
  <c r="G164" i="1"/>
  <c r="H164" i="1"/>
  <c r="G156" i="1"/>
  <c r="H156" i="1"/>
  <c r="G148" i="1"/>
  <c r="H148" i="1"/>
  <c r="G140" i="1"/>
  <c r="H140" i="1"/>
  <c r="G132" i="1"/>
  <c r="H132" i="1"/>
  <c r="G124" i="1"/>
  <c r="H124" i="1"/>
  <c r="G116" i="1"/>
  <c r="H116" i="1"/>
  <c r="G108" i="1"/>
  <c r="H108" i="1"/>
  <c r="G100" i="1"/>
  <c r="H100" i="1"/>
  <c r="G92" i="1"/>
  <c r="H92" i="1"/>
  <c r="G84" i="1"/>
  <c r="H84" i="1"/>
  <c r="G76" i="1"/>
  <c r="H76" i="1"/>
  <c r="G68" i="1"/>
  <c r="H68" i="1"/>
  <c r="G60" i="1"/>
  <c r="H60" i="1"/>
  <c r="G52" i="1"/>
  <c r="H52" i="1"/>
  <c r="G44" i="1"/>
  <c r="H44" i="1"/>
  <c r="G36" i="1"/>
  <c r="H36" i="1"/>
  <c r="G28" i="1"/>
  <c r="H28" i="1"/>
  <c r="G20" i="1"/>
  <c r="H20" i="1"/>
  <c r="G12" i="1"/>
  <c r="H12" i="1"/>
  <c r="G4" i="1"/>
  <c r="H4" i="1"/>
  <c r="G182" i="1"/>
  <c r="H182" i="1"/>
  <c r="G142" i="1"/>
  <c r="H142" i="1"/>
  <c r="G102" i="1"/>
  <c r="H102" i="1"/>
  <c r="G78" i="1"/>
  <c r="H78" i="1"/>
  <c r="G54" i="1"/>
  <c r="H54" i="1"/>
  <c r="G30" i="1"/>
  <c r="H30" i="1"/>
  <c r="G14" i="1"/>
  <c r="H14" i="1"/>
  <c r="G34" i="1"/>
  <c r="H34" i="1"/>
  <c r="H3" i="1"/>
  <c r="K12" i="1"/>
  <c r="G3" i="1"/>
  <c r="H195" i="1"/>
  <c r="G195" i="1"/>
  <c r="H187" i="1"/>
  <c r="G187" i="1"/>
  <c r="H179" i="1"/>
  <c r="G179" i="1"/>
  <c r="H171" i="1"/>
  <c r="G171" i="1"/>
  <c r="H163" i="1"/>
  <c r="G163" i="1"/>
  <c r="H155" i="1"/>
  <c r="G155" i="1"/>
  <c r="H147" i="1"/>
  <c r="G147" i="1"/>
  <c r="H139" i="1"/>
  <c r="G139" i="1"/>
  <c r="H131" i="1"/>
  <c r="G131" i="1"/>
  <c r="H123" i="1"/>
  <c r="G123" i="1"/>
  <c r="H115" i="1"/>
  <c r="G115" i="1"/>
  <c r="H107" i="1"/>
  <c r="G107" i="1"/>
  <c r="H99" i="1"/>
  <c r="G99" i="1"/>
  <c r="H91" i="1"/>
  <c r="G91" i="1"/>
  <c r="H83" i="1"/>
  <c r="G83" i="1"/>
  <c r="H75" i="1"/>
  <c r="G75" i="1"/>
  <c r="H67" i="1"/>
  <c r="G67" i="1"/>
  <c r="H59" i="1"/>
  <c r="G59" i="1"/>
  <c r="H51" i="1"/>
  <c r="G51" i="1"/>
  <c r="H43" i="1"/>
  <c r="G43" i="1"/>
  <c r="H35" i="1"/>
  <c r="G35" i="1"/>
  <c r="H27" i="1"/>
  <c r="G27" i="1"/>
  <c r="H19" i="1"/>
  <c r="G19" i="1"/>
  <c r="H11" i="1"/>
  <c r="K15" i="1"/>
  <c r="G11" i="1"/>
  <c r="G166" i="1"/>
  <c r="H166" i="1"/>
  <c r="G134" i="1"/>
  <c r="H134" i="1"/>
  <c r="G201" i="1"/>
  <c r="H201" i="1"/>
  <c r="H193" i="1"/>
  <c r="G193" i="1"/>
  <c r="H185" i="1"/>
  <c r="G185" i="1"/>
  <c r="H177" i="1"/>
  <c r="G177" i="1"/>
  <c r="H169" i="1"/>
  <c r="G169" i="1"/>
  <c r="H161" i="1"/>
  <c r="G161" i="1"/>
  <c r="G153" i="1"/>
  <c r="H153" i="1"/>
  <c r="H145" i="1"/>
  <c r="G145" i="1"/>
  <c r="H137" i="1"/>
  <c r="G137" i="1"/>
  <c r="H129" i="1"/>
  <c r="G129" i="1"/>
  <c r="H121" i="1"/>
  <c r="G121" i="1"/>
  <c r="H113" i="1"/>
  <c r="G113" i="1"/>
  <c r="H105" i="1"/>
  <c r="G105" i="1"/>
  <c r="H97" i="1"/>
  <c r="G97" i="1"/>
  <c r="H89" i="1"/>
  <c r="G89" i="1"/>
  <c r="H81" i="1"/>
  <c r="G81" i="1"/>
  <c r="H73" i="1"/>
  <c r="G73" i="1"/>
  <c r="H65" i="1"/>
  <c r="G65" i="1"/>
  <c r="H57" i="1"/>
  <c r="G57" i="1"/>
  <c r="G49" i="1"/>
  <c r="H49" i="1"/>
  <c r="H41" i="1"/>
  <c r="G41" i="1"/>
  <c r="H33" i="1"/>
  <c r="G33" i="1"/>
  <c r="H25" i="1"/>
  <c r="G25" i="1"/>
  <c r="H17" i="1"/>
  <c r="G17" i="1"/>
  <c r="H9" i="1"/>
  <c r="G9" i="1"/>
  <c r="G158" i="1"/>
  <c r="H158" i="1"/>
  <c r="G200" i="1"/>
  <c r="H200" i="1"/>
  <c r="G192" i="1"/>
  <c r="H192" i="1"/>
  <c r="G184" i="1"/>
  <c r="H184" i="1"/>
  <c r="G176" i="1"/>
  <c r="H176" i="1"/>
  <c r="G168" i="1"/>
  <c r="H168" i="1"/>
  <c r="G160" i="1"/>
  <c r="H160" i="1"/>
  <c r="G152" i="1"/>
  <c r="H152" i="1"/>
  <c r="G144" i="1"/>
  <c r="H144" i="1"/>
  <c r="G136" i="1"/>
  <c r="H136" i="1"/>
  <c r="G128" i="1"/>
  <c r="H128" i="1"/>
  <c r="G120" i="1"/>
  <c r="H120" i="1"/>
  <c r="G112" i="1"/>
  <c r="H112" i="1"/>
  <c r="G104" i="1"/>
  <c r="H104" i="1"/>
  <c r="G96" i="1"/>
  <c r="H96" i="1"/>
  <c r="G88" i="1"/>
  <c r="H88" i="1"/>
  <c r="G80" i="1"/>
  <c r="H80" i="1"/>
  <c r="G72" i="1"/>
  <c r="H72" i="1"/>
  <c r="G64" i="1"/>
  <c r="H64" i="1"/>
  <c r="G56" i="1"/>
  <c r="H56" i="1"/>
  <c r="G48" i="1"/>
  <c r="H48" i="1"/>
  <c r="G40" i="1"/>
  <c r="H40" i="1"/>
  <c r="G32" i="1"/>
  <c r="H32" i="1"/>
  <c r="G24" i="1"/>
  <c r="H24" i="1"/>
  <c r="G16" i="1"/>
  <c r="H16" i="1"/>
  <c r="G8" i="1"/>
  <c r="H8" i="1"/>
  <c r="K13" i="1"/>
  <c r="K17" i="1" l="1"/>
  <c r="K10" i="1"/>
  <c r="K14" i="1"/>
</calcChain>
</file>

<file path=xl/sharedStrings.xml><?xml version="1.0" encoding="utf-8"?>
<sst xmlns="http://schemas.openxmlformats.org/spreadsheetml/2006/main" count="41" uniqueCount="41">
  <si>
    <t>Día (Lu a Vi)</t>
  </si>
  <si>
    <t>Monto venta (S/.)</t>
  </si>
  <si>
    <t>Tipo Descuento</t>
  </si>
  <si>
    <t>Monto Final S/.</t>
  </si>
  <si>
    <t>MF &gt;=100? 1=si, 0=no</t>
  </si>
  <si>
    <t>Bonificación S/.</t>
  </si>
  <si>
    <t>Descuento S/.</t>
  </si>
  <si>
    <t>Bonificación si MF&gt;=100:</t>
  </si>
  <si>
    <t>% de descuentos según tipo:</t>
  </si>
  <si>
    <t>Total de Descuentos en S/.del cliente tipo 2:</t>
  </si>
  <si>
    <t>Estadísticas semanales mediante fórmulas:</t>
  </si>
  <si>
    <t>TRANSACCIONES DE VENTAS EN UNA SEMANA</t>
  </si>
  <si>
    <t>Cantidad de transacciones del martes:</t>
  </si>
  <si>
    <t>Total de bonificaciones en S/. del Vendedor 2:</t>
  </si>
  <si>
    <t>Tipo Cliente</t>
  </si>
  <si>
    <t>Total en S/. de Montos Finales &gt;= 200</t>
  </si>
  <si>
    <r>
      <t xml:space="preserve">SI(CONDICION; </t>
    </r>
    <r>
      <rPr>
        <sz val="14"/>
        <color rgb="FFFF0000"/>
        <rFont val="Calibri"/>
        <family val="2"/>
        <scheme val="minor"/>
      </rPr>
      <t>VALOR_V</t>
    </r>
    <r>
      <rPr>
        <sz val="14"/>
        <color theme="1"/>
        <rFont val="Calibri"/>
        <family val="2"/>
        <scheme val="minor"/>
      </rPr>
      <t xml:space="preserve">; </t>
    </r>
    <r>
      <rPr>
        <sz val="14"/>
        <color rgb="FF0000FF"/>
        <rFont val="Calibri"/>
        <family val="2"/>
        <scheme val="minor"/>
      </rPr>
      <t>VALOR_F</t>
    </r>
    <r>
      <rPr>
        <sz val="14"/>
        <color theme="1"/>
        <rFont val="Calibri"/>
        <family val="2"/>
        <scheme val="minor"/>
      </rPr>
      <t>)</t>
    </r>
  </si>
  <si>
    <r>
      <t xml:space="preserve">SI(CONDICION; </t>
    </r>
    <r>
      <rPr>
        <sz val="14"/>
        <color rgb="FFFF0000"/>
        <rFont val="Calibri"/>
        <family val="2"/>
        <scheme val="minor"/>
      </rPr>
      <t>SI (COND2; VAL_V; VAL_F</t>
    </r>
    <r>
      <rPr>
        <sz val="14"/>
        <color theme="1"/>
        <rFont val="Calibri"/>
        <family val="2"/>
        <scheme val="minor"/>
      </rPr>
      <t xml:space="preserve">); </t>
    </r>
    <r>
      <rPr>
        <sz val="14"/>
        <color rgb="FF0000FF"/>
        <rFont val="Calibri"/>
        <family val="2"/>
        <scheme val="minor"/>
      </rPr>
      <t>VALOR_F</t>
    </r>
    <r>
      <rPr>
        <sz val="14"/>
        <color theme="1"/>
        <rFont val="Calibri"/>
        <family val="2"/>
        <scheme val="minor"/>
      </rPr>
      <t>)</t>
    </r>
  </si>
  <si>
    <t>Vendedor</t>
  </si>
  <si>
    <t>Promedio de bonificaciones para transacciones con bonificación:</t>
  </si>
  <si>
    <t xml:space="preserve">CONTAR( bloque) </t>
  </si>
  <si>
    <t>cuantos números</t>
  </si>
  <si>
    <t>CONTARA( bloque)</t>
  </si>
  <si>
    <t>cuantas no vacías</t>
  </si>
  <si>
    <t>CONTAR.SI( bloq, cond)</t>
  </si>
  <si>
    <t>SUMAR.SI(bloq, cond)</t>
  </si>
  <si>
    <t>PROMEDIO.SI(bloqcheq, cond, bloqsum)</t>
  </si>
  <si>
    <t>Cuántas ventas con MF &gt;=100 realizó el vendedor 2:</t>
  </si>
  <si>
    <t>La celda H3 tambien pudo ser: =F3*G3*$K$2</t>
  </si>
  <si>
    <t>SUMAR.SI.CONJUNTO(BLOQSUMA, blocheq1, cond1, blocheq2, cond2,….....)</t>
  </si>
  <si>
    <t>CONTAR.SI.CONJUNTO(blocheq1, cond1, blocheq2, cond2,….....)</t>
  </si>
  <si>
    <t>SUMAR.SI(bloqcheq, cond, BLOQSUMA)</t>
  </si>
  <si>
    <t>Calcular El total de monto final para el vendedor 1, con el cliente 2:</t>
  </si>
  <si>
    <t>El total de descuentos, para el vendedor 1, cuando el MF fue al menos 100</t>
  </si>
  <si>
    <t>Resolver</t>
  </si>
  <si>
    <t>x^2 - 2x  + seno(x^3) = 3</t>
  </si>
  <si>
    <t>f(x)= 3</t>
  </si>
  <si>
    <t>Hallar x</t>
  </si>
  <si>
    <t>x=</t>
  </si>
  <si>
    <t>f(x)=</t>
  </si>
  <si>
    <t>Mejor es con Solver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</si>
</sst>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3" borderId="0" xfId="0" applyFill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2" fillId="0" borderId="0" xfId="0" applyFont="1" applyAlignment="1">
      <alignment horizontal="left"/>
    </xf>
    <xf numFmtId="0" fontId="1" fillId="0" borderId="1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/>
    <xf numFmtId="0" fontId="1" fillId="0" borderId="18" xfId="0" applyFont="1" applyBorder="1"/>
    <xf numFmtId="9" fontId="0" fillId="0" borderId="18" xfId="0" applyNumberFormat="1" applyBorder="1" applyAlignment="1">
      <alignment horizontal="center"/>
    </xf>
    <xf numFmtId="0" fontId="0" fillId="0" borderId="19" xfId="0" applyBorder="1"/>
    <xf numFmtId="0" fontId="1" fillId="4" borderId="0" xfId="0" applyFont="1" applyFill="1"/>
    <xf numFmtId="2" fontId="0" fillId="2" borderId="11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2" borderId="13" xfId="0" applyFill="1" applyBorder="1" applyAlignment="1">
      <alignment horizontal="center" vertical="center"/>
    </xf>
    <xf numFmtId="0" fontId="6" fillId="0" borderId="0" xfId="0" applyFont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560615</xdr:colOff>
      <xdr:row>3</xdr:row>
      <xdr:rowOff>144290</xdr:rowOff>
    </xdr:from>
    <xdr:to>
      <xdr:col>5</xdr:col>
      <xdr:colOff>519429</xdr:colOff>
      <xdr:row>11</xdr:row>
      <xdr:rowOff>103190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AB7B4E-6B5D-BE46-AD7C-45206002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9929" y="699461"/>
          <a:ext cx="2342786" cy="1439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6E1E-6681-463E-B4AA-C584B15651F7}">
  <dimension ref="A1:K202"/>
  <sheetViews>
    <sheetView tabSelected="1" zoomScale="110" zoomScaleNormal="110" workbookViewId="0"/>
  </sheetViews>
  <sheetFormatPr baseColWidth="10" defaultRowHeight="14.4" x14ac:dyDescent="0.3"/>
  <cols>
    <col min="1" max="1" width="11.44140625" style="1"/>
    <col min="2" max="2" width="9.33203125" bestFit="1" customWidth="1"/>
    <col min="3" max="3" width="16.6640625" style="1" bestFit="1" customWidth="1"/>
    <col min="4" max="4" width="14.109375" style="1" bestFit="1" customWidth="1"/>
    <col min="5" max="5" width="12.77734375" style="1" bestFit="1" customWidth="1"/>
    <col min="6" max="6" width="14.44140625" style="1" bestFit="1" customWidth="1"/>
    <col min="7" max="7" width="19.44140625" style="1" bestFit="1" customWidth="1"/>
    <col min="8" max="8" width="14.21875" style="1" bestFit="1" customWidth="1"/>
    <col min="9" max="9" width="3.109375" style="16" customWidth="1"/>
    <col min="10" max="10" width="57.109375" customWidth="1"/>
    <col min="11" max="11" width="12.6640625" customWidth="1"/>
  </cols>
  <sheetData>
    <row r="1" spans="1:11" ht="15" thickBot="1" x14ac:dyDescent="0.35">
      <c r="A1" s="20" t="s">
        <v>11</v>
      </c>
      <c r="D1" s="25" t="s">
        <v>14</v>
      </c>
    </row>
    <row r="2" spans="1:11" ht="15" thickBot="1" x14ac:dyDescent="0.35">
      <c r="A2" s="15" t="s">
        <v>0</v>
      </c>
      <c r="B2" s="26" t="s">
        <v>18</v>
      </c>
      <c r="C2" s="21" t="s">
        <v>1</v>
      </c>
      <c r="D2" s="26" t="s">
        <v>2</v>
      </c>
      <c r="E2" s="15" t="s">
        <v>6</v>
      </c>
      <c r="F2" s="15" t="s">
        <v>3</v>
      </c>
      <c r="G2" s="15" t="s">
        <v>4</v>
      </c>
      <c r="H2" s="15" t="s">
        <v>5</v>
      </c>
      <c r="J2" s="28" t="s">
        <v>7</v>
      </c>
      <c r="K2" s="29">
        <v>0.03</v>
      </c>
    </row>
    <row r="3" spans="1:11" x14ac:dyDescent="0.3">
      <c r="A3" s="10">
        <v>1</v>
      </c>
      <c r="B3" s="10">
        <v>1</v>
      </c>
      <c r="C3" s="10">
        <v>279</v>
      </c>
      <c r="D3" s="22">
        <v>3</v>
      </c>
      <c r="E3" s="11">
        <f>IF(D3=1,C3*$K$5,IF(D3=2,C3*$K$6,C3*$K$7))</f>
        <v>27.900000000000002</v>
      </c>
      <c r="F3" s="13">
        <f>C3-E3</f>
        <v>251.1</v>
      </c>
      <c r="G3" s="14">
        <f>IF(F3&gt;=100,1,0)</f>
        <v>1</v>
      </c>
      <c r="H3" s="12">
        <f>IF(F3&gt;=100,F3*$K$2,0)</f>
        <v>7.5329999999999995</v>
      </c>
    </row>
    <row r="4" spans="1:11" ht="15" thickBot="1" x14ac:dyDescent="0.35">
      <c r="A4" s="10">
        <v>1</v>
      </c>
      <c r="B4" s="10">
        <v>1</v>
      </c>
      <c r="C4" s="10">
        <v>57</v>
      </c>
      <c r="D4" s="22">
        <v>2</v>
      </c>
      <c r="E4" s="11">
        <f t="shared" ref="E4:E67" si="0">IF(D4=1,C4*$K$5,IF(D4=2,C4*$K$6,C4*$K$7))</f>
        <v>2.85</v>
      </c>
      <c r="F4" s="13">
        <f t="shared" ref="F4:F67" si="1">C4-E4</f>
        <v>54.15</v>
      </c>
      <c r="G4" s="14">
        <f t="shared" ref="G4:G67" si="2">IF(F4&gt;=100,1,0)</f>
        <v>0</v>
      </c>
      <c r="H4" s="12">
        <f t="shared" ref="H4:H67" si="3">IF(F4&gt;=100,F4*$K$2,0)</f>
        <v>0</v>
      </c>
      <c r="J4" s="6" t="s">
        <v>8</v>
      </c>
      <c r="K4" s="1"/>
    </row>
    <row r="5" spans="1:11" x14ac:dyDescent="0.3">
      <c r="A5" s="10">
        <v>1</v>
      </c>
      <c r="B5" s="10">
        <v>1</v>
      </c>
      <c r="C5" s="10">
        <v>75</v>
      </c>
      <c r="D5" s="22">
        <v>3</v>
      </c>
      <c r="E5" s="11">
        <f t="shared" si="0"/>
        <v>7.5</v>
      </c>
      <c r="F5" s="13">
        <f t="shared" si="1"/>
        <v>67.5</v>
      </c>
      <c r="G5" s="14">
        <f t="shared" si="2"/>
        <v>0</v>
      </c>
      <c r="H5" s="12">
        <f t="shared" si="3"/>
        <v>0</v>
      </c>
      <c r="J5" s="7">
        <v>1</v>
      </c>
      <c r="K5" s="2">
        <v>0</v>
      </c>
    </row>
    <row r="6" spans="1:11" x14ac:dyDescent="0.3">
      <c r="A6" s="10">
        <v>1</v>
      </c>
      <c r="B6" s="10">
        <v>1</v>
      </c>
      <c r="C6" s="10">
        <v>64</v>
      </c>
      <c r="D6" s="22">
        <v>3</v>
      </c>
      <c r="E6" s="11">
        <f t="shared" si="0"/>
        <v>6.4</v>
      </c>
      <c r="F6" s="13">
        <f t="shared" si="1"/>
        <v>57.6</v>
      </c>
      <c r="G6" s="14">
        <f t="shared" si="2"/>
        <v>0</v>
      </c>
      <c r="H6" s="12">
        <f t="shared" si="3"/>
        <v>0</v>
      </c>
      <c r="J6" s="8">
        <v>2</v>
      </c>
      <c r="K6" s="3">
        <v>0.05</v>
      </c>
    </row>
    <row r="7" spans="1:11" ht="15" thickBot="1" x14ac:dyDescent="0.35">
      <c r="A7" s="10">
        <v>1</v>
      </c>
      <c r="B7" s="10">
        <v>1</v>
      </c>
      <c r="C7" s="10">
        <v>268</v>
      </c>
      <c r="D7" s="22">
        <v>1</v>
      </c>
      <c r="E7" s="11">
        <f t="shared" si="0"/>
        <v>0</v>
      </c>
      <c r="F7" s="13">
        <f t="shared" si="1"/>
        <v>268</v>
      </c>
      <c r="G7" s="14">
        <f t="shared" si="2"/>
        <v>1</v>
      </c>
      <c r="H7" s="12">
        <f t="shared" si="3"/>
        <v>8.0399999999999991</v>
      </c>
      <c r="J7" s="9">
        <v>3</v>
      </c>
      <c r="K7" s="4">
        <v>0.1</v>
      </c>
    </row>
    <row r="8" spans="1:11" x14ac:dyDescent="0.3">
      <c r="A8" s="10">
        <v>1</v>
      </c>
      <c r="B8" s="10">
        <v>1</v>
      </c>
      <c r="C8" s="10">
        <v>80</v>
      </c>
      <c r="D8" s="22">
        <v>3</v>
      </c>
      <c r="E8" s="11">
        <f t="shared" si="0"/>
        <v>8</v>
      </c>
      <c r="F8" s="13">
        <f t="shared" si="1"/>
        <v>72</v>
      </c>
      <c r="G8" s="14">
        <f t="shared" si="2"/>
        <v>0</v>
      </c>
      <c r="H8" s="12">
        <f t="shared" si="3"/>
        <v>0</v>
      </c>
    </row>
    <row r="9" spans="1:11" ht="15" thickBot="1" x14ac:dyDescent="0.35">
      <c r="A9" s="10">
        <v>1</v>
      </c>
      <c r="B9" s="10">
        <v>1</v>
      </c>
      <c r="C9" s="10">
        <v>240</v>
      </c>
      <c r="D9" s="22">
        <v>2</v>
      </c>
      <c r="E9" s="11">
        <f t="shared" si="0"/>
        <v>12</v>
      </c>
      <c r="F9" s="13">
        <f t="shared" si="1"/>
        <v>228</v>
      </c>
      <c r="G9" s="14">
        <f t="shared" si="2"/>
        <v>1</v>
      </c>
      <c r="H9" s="12">
        <f t="shared" si="3"/>
        <v>6.84</v>
      </c>
      <c r="J9" s="5" t="s">
        <v>10</v>
      </c>
    </row>
    <row r="10" spans="1:11" x14ac:dyDescent="0.3">
      <c r="A10" s="10">
        <v>1</v>
      </c>
      <c r="B10" s="10">
        <v>1</v>
      </c>
      <c r="C10" s="10">
        <v>224</v>
      </c>
      <c r="D10" s="22">
        <v>3</v>
      </c>
      <c r="E10" s="11">
        <f t="shared" si="0"/>
        <v>22.400000000000002</v>
      </c>
      <c r="F10" s="13">
        <f t="shared" si="1"/>
        <v>201.6</v>
      </c>
      <c r="G10" s="14">
        <f t="shared" si="2"/>
        <v>1</v>
      </c>
      <c r="H10" s="12">
        <f t="shared" si="3"/>
        <v>6.048</v>
      </c>
      <c r="J10" s="30" t="s">
        <v>19</v>
      </c>
      <c r="K10" s="32">
        <f>AVERAGEIF(H:H,"&gt;0")</f>
        <v>5.822970588235294</v>
      </c>
    </row>
    <row r="11" spans="1:11" x14ac:dyDescent="0.3">
      <c r="A11" s="10">
        <v>1</v>
      </c>
      <c r="B11" s="10">
        <v>2</v>
      </c>
      <c r="C11" s="10">
        <v>73</v>
      </c>
      <c r="D11" s="22">
        <v>3</v>
      </c>
      <c r="E11" s="11">
        <f t="shared" si="0"/>
        <v>7.3000000000000007</v>
      </c>
      <c r="F11" s="13">
        <f t="shared" si="1"/>
        <v>65.7</v>
      </c>
      <c r="G11" s="14">
        <f t="shared" si="2"/>
        <v>0</v>
      </c>
      <c r="H11" s="12">
        <f t="shared" si="3"/>
        <v>0</v>
      </c>
      <c r="J11" s="19" t="s">
        <v>12</v>
      </c>
      <c r="K11" s="23">
        <f>COUNTIF(A:A,2)</f>
        <v>48</v>
      </c>
    </row>
    <row r="12" spans="1:11" x14ac:dyDescent="0.3">
      <c r="A12" s="10">
        <v>1</v>
      </c>
      <c r="B12" s="10">
        <v>2</v>
      </c>
      <c r="C12" s="10">
        <v>277</v>
      </c>
      <c r="D12" s="22">
        <v>2</v>
      </c>
      <c r="E12" s="11">
        <f t="shared" si="0"/>
        <v>13.850000000000001</v>
      </c>
      <c r="F12" s="13">
        <f t="shared" si="1"/>
        <v>263.14999999999998</v>
      </c>
      <c r="G12" s="14">
        <f t="shared" si="2"/>
        <v>1</v>
      </c>
      <c r="H12" s="12">
        <f t="shared" si="3"/>
        <v>7.894499999999999</v>
      </c>
      <c r="J12" s="19" t="s">
        <v>15</v>
      </c>
      <c r="K12" s="23">
        <f>SUMIF(F:F,"&gt;=200")</f>
        <v>17137.649999999998</v>
      </c>
    </row>
    <row r="13" spans="1:11" x14ac:dyDescent="0.3">
      <c r="A13" s="10">
        <v>1</v>
      </c>
      <c r="B13" s="10">
        <v>2</v>
      </c>
      <c r="C13" s="10">
        <v>288</v>
      </c>
      <c r="D13" s="22">
        <v>2</v>
      </c>
      <c r="E13" s="11">
        <f t="shared" si="0"/>
        <v>14.4</v>
      </c>
      <c r="F13" s="13">
        <f t="shared" si="1"/>
        <v>273.60000000000002</v>
      </c>
      <c r="G13" s="14">
        <f t="shared" si="2"/>
        <v>1</v>
      </c>
      <c r="H13" s="12">
        <f t="shared" si="3"/>
        <v>8.2080000000000002</v>
      </c>
      <c r="J13" s="19" t="s">
        <v>9</v>
      </c>
      <c r="K13" s="23">
        <f>SUMIF(D:D,2,E:E)</f>
        <v>693.95</v>
      </c>
    </row>
    <row r="14" spans="1:11" x14ac:dyDescent="0.3">
      <c r="A14" s="10">
        <v>1</v>
      </c>
      <c r="B14" s="10">
        <v>2</v>
      </c>
      <c r="C14" s="10">
        <v>257</v>
      </c>
      <c r="D14" s="22">
        <v>3</v>
      </c>
      <c r="E14" s="11">
        <f t="shared" si="0"/>
        <v>25.700000000000003</v>
      </c>
      <c r="F14" s="13">
        <f t="shared" si="1"/>
        <v>231.3</v>
      </c>
      <c r="G14" s="14">
        <f t="shared" si="2"/>
        <v>1</v>
      </c>
      <c r="H14" s="12">
        <f t="shared" si="3"/>
        <v>6.9390000000000001</v>
      </c>
      <c r="J14" s="17" t="s">
        <v>13</v>
      </c>
      <c r="K14" s="33">
        <f>SUMIF(B:B,2,H:H)</f>
        <v>311.21549999999991</v>
      </c>
    </row>
    <row r="15" spans="1:11" ht="15" thickBot="1" x14ac:dyDescent="0.35">
      <c r="A15" s="10">
        <v>1</v>
      </c>
      <c r="B15" s="10">
        <v>2</v>
      </c>
      <c r="C15" s="10">
        <v>139</v>
      </c>
      <c r="D15" s="22">
        <v>1</v>
      </c>
      <c r="E15" s="11">
        <f t="shared" si="0"/>
        <v>0</v>
      </c>
      <c r="F15" s="13">
        <f t="shared" si="1"/>
        <v>139</v>
      </c>
      <c r="G15" s="14">
        <f t="shared" si="2"/>
        <v>1</v>
      </c>
      <c r="H15" s="12">
        <f t="shared" si="3"/>
        <v>4.17</v>
      </c>
      <c r="J15" s="18" t="s">
        <v>27</v>
      </c>
      <c r="K15" s="24">
        <f>COUNTIFS(B:B,2,F:F,"&gt;=100")</f>
        <v>55</v>
      </c>
    </row>
    <row r="16" spans="1:11" x14ac:dyDescent="0.3">
      <c r="A16" s="10">
        <v>1</v>
      </c>
      <c r="B16" s="10">
        <v>2</v>
      </c>
      <c r="C16" s="10">
        <v>97</v>
      </c>
      <c r="D16" s="22">
        <v>1</v>
      </c>
      <c r="E16" s="11">
        <f t="shared" si="0"/>
        <v>0</v>
      </c>
      <c r="F16" s="13">
        <f t="shared" si="1"/>
        <v>97</v>
      </c>
      <c r="G16" s="14">
        <f t="shared" si="2"/>
        <v>0</v>
      </c>
      <c r="H16" s="12">
        <f t="shared" si="3"/>
        <v>0</v>
      </c>
      <c r="K16" s="1">
        <f>COUNTIFS(B:B,2,G:G,1)</f>
        <v>55</v>
      </c>
    </row>
    <row r="17" spans="1:11" x14ac:dyDescent="0.3">
      <c r="A17" s="10">
        <v>1</v>
      </c>
      <c r="B17" s="10">
        <v>2</v>
      </c>
      <c r="C17" s="10">
        <v>90</v>
      </c>
      <c r="D17" s="22">
        <v>3</v>
      </c>
      <c r="E17" s="11">
        <f t="shared" si="0"/>
        <v>9</v>
      </c>
      <c r="F17" s="13">
        <f t="shared" si="1"/>
        <v>81</v>
      </c>
      <c r="G17" s="14">
        <f t="shared" si="2"/>
        <v>0</v>
      </c>
      <c r="H17" s="12">
        <f t="shared" si="3"/>
        <v>0</v>
      </c>
      <c r="K17" s="1">
        <f>SUMIF(B:B,2,G:G)</f>
        <v>55</v>
      </c>
    </row>
    <row r="18" spans="1:11" x14ac:dyDescent="0.3">
      <c r="A18" s="10">
        <v>1</v>
      </c>
      <c r="B18" s="10">
        <v>2</v>
      </c>
      <c r="C18" s="10">
        <v>78</v>
      </c>
      <c r="D18" s="22">
        <v>2</v>
      </c>
      <c r="E18" s="11">
        <f t="shared" si="0"/>
        <v>3.9000000000000004</v>
      </c>
      <c r="F18" s="13">
        <f t="shared" si="1"/>
        <v>74.099999999999994</v>
      </c>
      <c r="G18" s="14">
        <f t="shared" si="2"/>
        <v>0</v>
      </c>
      <c r="H18" s="12">
        <f t="shared" si="3"/>
        <v>0</v>
      </c>
      <c r="J18" t="s">
        <v>32</v>
      </c>
      <c r="K18" s="23">
        <f>SUMIFS(F:F,B:B,1,D:D,2)</f>
        <v>3861.75</v>
      </c>
    </row>
    <row r="19" spans="1:11" x14ac:dyDescent="0.3">
      <c r="A19" s="10">
        <v>1</v>
      </c>
      <c r="B19" s="10">
        <v>2</v>
      </c>
      <c r="C19" s="10">
        <v>86</v>
      </c>
      <c r="D19" s="22">
        <v>2</v>
      </c>
      <c r="E19" s="11">
        <f t="shared" si="0"/>
        <v>4.3</v>
      </c>
      <c r="F19" s="13">
        <f t="shared" si="1"/>
        <v>81.7</v>
      </c>
      <c r="G19" s="14">
        <f t="shared" si="2"/>
        <v>0</v>
      </c>
      <c r="H19" s="12">
        <f t="shared" si="3"/>
        <v>0</v>
      </c>
      <c r="K19" s="1"/>
    </row>
    <row r="20" spans="1:11" ht="28.8" x14ac:dyDescent="0.3">
      <c r="A20" s="10">
        <v>1</v>
      </c>
      <c r="B20" s="10">
        <v>3</v>
      </c>
      <c r="C20" s="10">
        <v>105</v>
      </c>
      <c r="D20" s="22">
        <v>1</v>
      </c>
      <c r="E20" s="11">
        <f t="shared" si="0"/>
        <v>0</v>
      </c>
      <c r="F20" s="13">
        <f t="shared" si="1"/>
        <v>105</v>
      </c>
      <c r="G20" s="14">
        <f t="shared" si="2"/>
        <v>1</v>
      </c>
      <c r="H20" s="12">
        <f t="shared" si="3"/>
        <v>3.15</v>
      </c>
      <c r="J20" s="34" t="s">
        <v>33</v>
      </c>
      <c r="K20" s="35">
        <f>SUMIFS(E:E,B:B,1,F:F,"&gt;=100")</f>
        <v>427.2</v>
      </c>
    </row>
    <row r="21" spans="1:11" x14ac:dyDescent="0.3">
      <c r="A21" s="10">
        <v>1</v>
      </c>
      <c r="B21" s="10">
        <v>3</v>
      </c>
      <c r="C21" s="10">
        <v>259</v>
      </c>
      <c r="D21" s="22">
        <v>3</v>
      </c>
      <c r="E21" s="11">
        <f t="shared" si="0"/>
        <v>25.900000000000002</v>
      </c>
      <c r="F21" s="13">
        <f t="shared" si="1"/>
        <v>233.1</v>
      </c>
      <c r="G21" s="14">
        <f t="shared" si="2"/>
        <v>1</v>
      </c>
      <c r="H21" s="12">
        <f t="shared" si="3"/>
        <v>6.9929999999999994</v>
      </c>
    </row>
    <row r="22" spans="1:11" ht="18" x14ac:dyDescent="0.35">
      <c r="A22" s="10">
        <v>1</v>
      </c>
      <c r="B22" s="10">
        <v>3</v>
      </c>
      <c r="C22" s="10">
        <v>186</v>
      </c>
      <c r="D22" s="22">
        <v>3</v>
      </c>
      <c r="E22" s="11">
        <f t="shared" si="0"/>
        <v>18.600000000000001</v>
      </c>
      <c r="F22" s="13">
        <f t="shared" si="1"/>
        <v>167.4</v>
      </c>
      <c r="G22" s="14">
        <f t="shared" si="2"/>
        <v>1</v>
      </c>
      <c r="H22" s="12">
        <f t="shared" si="3"/>
        <v>5.0220000000000002</v>
      </c>
      <c r="J22" s="27" t="s">
        <v>16</v>
      </c>
    </row>
    <row r="23" spans="1:11" ht="18" x14ac:dyDescent="0.35">
      <c r="A23" s="10">
        <v>1</v>
      </c>
      <c r="B23" s="10">
        <v>3</v>
      </c>
      <c r="C23" s="10">
        <v>233</v>
      </c>
      <c r="D23" s="22">
        <v>3</v>
      </c>
      <c r="E23" s="11">
        <f t="shared" si="0"/>
        <v>23.3</v>
      </c>
      <c r="F23" s="13">
        <f t="shared" si="1"/>
        <v>209.7</v>
      </c>
      <c r="G23" s="14">
        <f t="shared" si="2"/>
        <v>1</v>
      </c>
      <c r="H23" s="12">
        <f t="shared" si="3"/>
        <v>6.2909999999999995</v>
      </c>
      <c r="J23" s="27" t="s">
        <v>17</v>
      </c>
    </row>
    <row r="24" spans="1:11" x14ac:dyDescent="0.3">
      <c r="A24" s="10">
        <v>1</v>
      </c>
      <c r="B24" s="10">
        <v>3</v>
      </c>
      <c r="C24" s="10">
        <v>181</v>
      </c>
      <c r="D24" s="22">
        <v>2</v>
      </c>
      <c r="E24" s="11">
        <f t="shared" si="0"/>
        <v>9.0500000000000007</v>
      </c>
      <c r="F24" s="13">
        <f t="shared" si="1"/>
        <v>171.95</v>
      </c>
      <c r="G24" s="14">
        <f t="shared" si="2"/>
        <v>1</v>
      </c>
      <c r="H24" s="12">
        <f t="shared" si="3"/>
        <v>5.1584999999999992</v>
      </c>
    </row>
    <row r="25" spans="1:11" x14ac:dyDescent="0.3">
      <c r="A25" s="10">
        <v>1</v>
      </c>
      <c r="B25" s="10">
        <v>3</v>
      </c>
      <c r="C25" s="10">
        <v>69</v>
      </c>
      <c r="D25" s="22">
        <v>3</v>
      </c>
      <c r="E25" s="11">
        <f t="shared" si="0"/>
        <v>6.9</v>
      </c>
      <c r="F25" s="13">
        <f t="shared" si="1"/>
        <v>62.1</v>
      </c>
      <c r="G25" s="14">
        <f t="shared" si="2"/>
        <v>0</v>
      </c>
      <c r="H25" s="12">
        <f t="shared" si="3"/>
        <v>0</v>
      </c>
      <c r="J25" t="s">
        <v>20</v>
      </c>
      <c r="K25" t="s">
        <v>21</v>
      </c>
    </row>
    <row r="26" spans="1:11" x14ac:dyDescent="0.3">
      <c r="A26" s="10">
        <v>1</v>
      </c>
      <c r="B26" s="10">
        <v>3</v>
      </c>
      <c r="C26" s="10">
        <v>176</v>
      </c>
      <c r="D26" s="22">
        <v>2</v>
      </c>
      <c r="E26" s="11">
        <f t="shared" si="0"/>
        <v>8.8000000000000007</v>
      </c>
      <c r="F26" s="13">
        <f t="shared" si="1"/>
        <v>167.2</v>
      </c>
      <c r="G26" s="14">
        <f t="shared" si="2"/>
        <v>1</v>
      </c>
      <c r="H26" s="12">
        <f t="shared" si="3"/>
        <v>5.0159999999999991</v>
      </c>
      <c r="J26" t="s">
        <v>22</v>
      </c>
      <c r="K26" t="s">
        <v>23</v>
      </c>
    </row>
    <row r="27" spans="1:11" x14ac:dyDescent="0.3">
      <c r="A27" s="10">
        <v>1</v>
      </c>
      <c r="B27" s="10">
        <v>3</v>
      </c>
      <c r="C27" s="10">
        <v>126</v>
      </c>
      <c r="D27" s="22">
        <v>3</v>
      </c>
      <c r="E27" s="11">
        <f t="shared" si="0"/>
        <v>12.600000000000001</v>
      </c>
      <c r="F27" s="13">
        <f t="shared" si="1"/>
        <v>113.4</v>
      </c>
      <c r="G27" s="14">
        <f t="shared" si="2"/>
        <v>1</v>
      </c>
      <c r="H27" s="12">
        <f t="shared" si="3"/>
        <v>3.4020000000000001</v>
      </c>
      <c r="J27" t="s">
        <v>24</v>
      </c>
    </row>
    <row r="28" spans="1:11" x14ac:dyDescent="0.3">
      <c r="A28" s="10">
        <v>1</v>
      </c>
      <c r="B28" s="10">
        <v>3</v>
      </c>
      <c r="C28" s="10">
        <v>54</v>
      </c>
      <c r="D28" s="22">
        <v>3</v>
      </c>
      <c r="E28" s="11">
        <f t="shared" si="0"/>
        <v>5.4</v>
      </c>
      <c r="F28" s="13">
        <f t="shared" si="1"/>
        <v>48.6</v>
      </c>
      <c r="G28" s="14">
        <f t="shared" si="2"/>
        <v>0</v>
      </c>
      <c r="H28" s="12">
        <f t="shared" si="3"/>
        <v>0</v>
      </c>
      <c r="J28" t="s">
        <v>25</v>
      </c>
    </row>
    <row r="29" spans="1:11" x14ac:dyDescent="0.3">
      <c r="A29" s="10">
        <v>1</v>
      </c>
      <c r="B29" s="10">
        <v>3</v>
      </c>
      <c r="C29" s="10">
        <v>90</v>
      </c>
      <c r="D29" s="22">
        <v>2</v>
      </c>
      <c r="E29" s="11">
        <f t="shared" si="0"/>
        <v>4.5</v>
      </c>
      <c r="F29" s="13">
        <f t="shared" si="1"/>
        <v>85.5</v>
      </c>
      <c r="G29" s="14">
        <f t="shared" si="2"/>
        <v>0</v>
      </c>
      <c r="H29" s="12">
        <f t="shared" si="3"/>
        <v>0</v>
      </c>
      <c r="J29" t="s">
        <v>31</v>
      </c>
    </row>
    <row r="30" spans="1:11" x14ac:dyDescent="0.3">
      <c r="A30" s="10">
        <v>2</v>
      </c>
      <c r="B30" s="10">
        <v>1</v>
      </c>
      <c r="C30" s="10">
        <v>246</v>
      </c>
      <c r="D30" s="22">
        <v>2</v>
      </c>
      <c r="E30" s="11">
        <f t="shared" si="0"/>
        <v>12.3</v>
      </c>
      <c r="F30" s="13">
        <f t="shared" si="1"/>
        <v>233.7</v>
      </c>
      <c r="G30" s="14">
        <f t="shared" si="2"/>
        <v>1</v>
      </c>
      <c r="H30" s="12">
        <f t="shared" si="3"/>
        <v>7.0109999999999992</v>
      </c>
      <c r="J30" t="s">
        <v>26</v>
      </c>
    </row>
    <row r="31" spans="1:11" x14ac:dyDescent="0.3">
      <c r="A31" s="10">
        <v>2</v>
      </c>
      <c r="B31" s="10">
        <v>1</v>
      </c>
      <c r="C31" s="10">
        <v>290</v>
      </c>
      <c r="D31" s="22">
        <v>1</v>
      </c>
      <c r="E31" s="11">
        <f t="shared" si="0"/>
        <v>0</v>
      </c>
      <c r="F31" s="13">
        <f t="shared" si="1"/>
        <v>290</v>
      </c>
      <c r="G31" s="14">
        <f t="shared" si="2"/>
        <v>1</v>
      </c>
      <c r="H31" s="12">
        <f t="shared" si="3"/>
        <v>8.6999999999999993</v>
      </c>
      <c r="J31" t="s">
        <v>30</v>
      </c>
    </row>
    <row r="32" spans="1:11" x14ac:dyDescent="0.3">
      <c r="A32" s="10">
        <v>2</v>
      </c>
      <c r="B32" s="10">
        <v>1</v>
      </c>
      <c r="C32" s="10">
        <v>81</v>
      </c>
      <c r="D32" s="22">
        <v>2</v>
      </c>
      <c r="E32" s="11">
        <f t="shared" si="0"/>
        <v>4.05</v>
      </c>
      <c r="F32" s="13">
        <f t="shared" si="1"/>
        <v>76.95</v>
      </c>
      <c r="G32" s="14">
        <f t="shared" si="2"/>
        <v>0</v>
      </c>
      <c r="H32" s="12">
        <f t="shared" si="3"/>
        <v>0</v>
      </c>
      <c r="J32" t="s">
        <v>29</v>
      </c>
    </row>
    <row r="33" spans="1:10" x14ac:dyDescent="0.3">
      <c r="A33" s="10">
        <v>2</v>
      </c>
      <c r="B33" s="10">
        <v>1</v>
      </c>
      <c r="C33" s="10">
        <v>124</v>
      </c>
      <c r="D33" s="22">
        <v>1</v>
      </c>
      <c r="E33" s="11">
        <f t="shared" si="0"/>
        <v>0</v>
      </c>
      <c r="F33" s="13">
        <f t="shared" si="1"/>
        <v>124</v>
      </c>
      <c r="G33" s="14">
        <f t="shared" si="2"/>
        <v>1</v>
      </c>
      <c r="H33" s="12">
        <f t="shared" si="3"/>
        <v>3.7199999999999998</v>
      </c>
    </row>
    <row r="34" spans="1:10" x14ac:dyDescent="0.3">
      <c r="A34" s="10">
        <v>2</v>
      </c>
      <c r="B34" s="10">
        <v>1</v>
      </c>
      <c r="C34" s="10">
        <v>217</v>
      </c>
      <c r="D34" s="22">
        <v>3</v>
      </c>
      <c r="E34" s="11">
        <f t="shared" si="0"/>
        <v>21.700000000000003</v>
      </c>
      <c r="F34" s="13">
        <f t="shared" si="1"/>
        <v>195.3</v>
      </c>
      <c r="G34" s="14">
        <f t="shared" si="2"/>
        <v>1</v>
      </c>
      <c r="H34" s="12">
        <f t="shared" si="3"/>
        <v>5.859</v>
      </c>
      <c r="J34" s="31" t="s">
        <v>28</v>
      </c>
    </row>
    <row r="35" spans="1:10" x14ac:dyDescent="0.3">
      <c r="A35" s="10">
        <v>2</v>
      </c>
      <c r="B35" s="10">
        <v>1</v>
      </c>
      <c r="C35" s="10">
        <v>114</v>
      </c>
      <c r="D35" s="22">
        <v>2</v>
      </c>
      <c r="E35" s="11">
        <f t="shared" si="0"/>
        <v>5.7</v>
      </c>
      <c r="F35" s="13">
        <f t="shared" si="1"/>
        <v>108.3</v>
      </c>
      <c r="G35" s="14">
        <f t="shared" si="2"/>
        <v>1</v>
      </c>
      <c r="H35" s="12">
        <f t="shared" si="3"/>
        <v>3.2489999999999997</v>
      </c>
    </row>
    <row r="36" spans="1:10" x14ac:dyDescent="0.3">
      <c r="A36" s="10">
        <v>2</v>
      </c>
      <c r="B36" s="10">
        <v>1</v>
      </c>
      <c r="C36" s="10">
        <v>170</v>
      </c>
      <c r="D36" s="22">
        <v>3</v>
      </c>
      <c r="E36" s="11">
        <f t="shared" si="0"/>
        <v>17</v>
      </c>
      <c r="F36" s="13">
        <f t="shared" si="1"/>
        <v>153</v>
      </c>
      <c r="G36" s="14">
        <f t="shared" si="2"/>
        <v>1</v>
      </c>
      <c r="H36" s="12">
        <f t="shared" si="3"/>
        <v>4.59</v>
      </c>
    </row>
    <row r="37" spans="1:10" x14ac:dyDescent="0.3">
      <c r="A37" s="10">
        <v>2</v>
      </c>
      <c r="B37" s="10">
        <v>1</v>
      </c>
      <c r="C37" s="10">
        <v>192</v>
      </c>
      <c r="D37" s="22">
        <v>1</v>
      </c>
      <c r="E37" s="11">
        <f t="shared" si="0"/>
        <v>0</v>
      </c>
      <c r="F37" s="13">
        <f t="shared" si="1"/>
        <v>192</v>
      </c>
      <c r="G37" s="14">
        <f t="shared" si="2"/>
        <v>1</v>
      </c>
      <c r="H37" s="12">
        <f t="shared" si="3"/>
        <v>5.76</v>
      </c>
    </row>
    <row r="38" spans="1:10" x14ac:dyDescent="0.3">
      <c r="A38" s="10">
        <v>2</v>
      </c>
      <c r="B38" s="10">
        <v>1</v>
      </c>
      <c r="C38" s="10">
        <v>134</v>
      </c>
      <c r="D38" s="22">
        <v>2</v>
      </c>
      <c r="E38" s="11">
        <f t="shared" si="0"/>
        <v>6.7</v>
      </c>
      <c r="F38" s="13">
        <f t="shared" si="1"/>
        <v>127.3</v>
      </c>
      <c r="G38" s="14">
        <f t="shared" si="2"/>
        <v>1</v>
      </c>
      <c r="H38" s="12">
        <f t="shared" si="3"/>
        <v>3.819</v>
      </c>
    </row>
    <row r="39" spans="1:10" x14ac:dyDescent="0.3">
      <c r="A39" s="10">
        <v>2</v>
      </c>
      <c r="B39" s="10">
        <v>1</v>
      </c>
      <c r="C39" s="10">
        <v>281</v>
      </c>
      <c r="D39" s="22">
        <v>1</v>
      </c>
      <c r="E39" s="11">
        <f t="shared" si="0"/>
        <v>0</v>
      </c>
      <c r="F39" s="13">
        <f t="shared" si="1"/>
        <v>281</v>
      </c>
      <c r="G39" s="14">
        <f t="shared" si="2"/>
        <v>1</v>
      </c>
      <c r="H39" s="12">
        <f t="shared" si="3"/>
        <v>8.43</v>
      </c>
    </row>
    <row r="40" spans="1:10" x14ac:dyDescent="0.3">
      <c r="A40" s="10">
        <v>2</v>
      </c>
      <c r="B40" s="10">
        <v>1</v>
      </c>
      <c r="C40" s="10">
        <v>111</v>
      </c>
      <c r="D40" s="22">
        <v>3</v>
      </c>
      <c r="E40" s="11">
        <f t="shared" si="0"/>
        <v>11.100000000000001</v>
      </c>
      <c r="F40" s="13">
        <f t="shared" si="1"/>
        <v>99.9</v>
      </c>
      <c r="G40" s="14">
        <f t="shared" si="2"/>
        <v>0</v>
      </c>
      <c r="H40" s="12">
        <f t="shared" si="3"/>
        <v>0</v>
      </c>
    </row>
    <row r="41" spans="1:10" x14ac:dyDescent="0.3">
      <c r="A41" s="10">
        <v>2</v>
      </c>
      <c r="B41" s="10">
        <v>1</v>
      </c>
      <c r="C41" s="10">
        <v>190</v>
      </c>
      <c r="D41" s="22">
        <v>1</v>
      </c>
      <c r="E41" s="11">
        <f t="shared" si="0"/>
        <v>0</v>
      </c>
      <c r="F41" s="13">
        <f t="shared" si="1"/>
        <v>190</v>
      </c>
      <c r="G41" s="14">
        <f t="shared" si="2"/>
        <v>1</v>
      </c>
      <c r="H41" s="12">
        <f t="shared" si="3"/>
        <v>5.7</v>
      </c>
    </row>
    <row r="42" spans="1:10" x14ac:dyDescent="0.3">
      <c r="A42" s="10">
        <v>2</v>
      </c>
      <c r="B42" s="10">
        <v>1</v>
      </c>
      <c r="C42" s="10">
        <v>229</v>
      </c>
      <c r="D42" s="22">
        <v>2</v>
      </c>
      <c r="E42" s="11">
        <f t="shared" si="0"/>
        <v>11.450000000000001</v>
      </c>
      <c r="F42" s="13">
        <f t="shared" si="1"/>
        <v>217.55</v>
      </c>
      <c r="G42" s="14">
        <f t="shared" si="2"/>
        <v>1</v>
      </c>
      <c r="H42" s="12">
        <f t="shared" si="3"/>
        <v>6.5265000000000004</v>
      </c>
    </row>
    <row r="43" spans="1:10" x14ac:dyDescent="0.3">
      <c r="A43" s="10">
        <v>2</v>
      </c>
      <c r="B43" s="10">
        <v>1</v>
      </c>
      <c r="C43" s="10">
        <v>191</v>
      </c>
      <c r="D43" s="22">
        <v>2</v>
      </c>
      <c r="E43" s="11">
        <f t="shared" si="0"/>
        <v>9.5500000000000007</v>
      </c>
      <c r="F43" s="13">
        <f t="shared" si="1"/>
        <v>181.45</v>
      </c>
      <c r="G43" s="14">
        <f t="shared" si="2"/>
        <v>1</v>
      </c>
      <c r="H43" s="12">
        <f t="shared" si="3"/>
        <v>5.4434999999999993</v>
      </c>
    </row>
    <row r="44" spans="1:10" x14ac:dyDescent="0.3">
      <c r="A44" s="10">
        <v>2</v>
      </c>
      <c r="B44" s="10">
        <v>1</v>
      </c>
      <c r="C44" s="10">
        <v>82</v>
      </c>
      <c r="D44" s="22">
        <v>2</v>
      </c>
      <c r="E44" s="11">
        <f t="shared" si="0"/>
        <v>4.1000000000000005</v>
      </c>
      <c r="F44" s="13">
        <f t="shared" si="1"/>
        <v>77.900000000000006</v>
      </c>
      <c r="G44" s="14">
        <f t="shared" si="2"/>
        <v>0</v>
      </c>
      <c r="H44" s="12">
        <f t="shared" si="3"/>
        <v>0</v>
      </c>
    </row>
    <row r="45" spans="1:10" x14ac:dyDescent="0.3">
      <c r="A45" s="10">
        <v>2</v>
      </c>
      <c r="B45" s="10">
        <v>1</v>
      </c>
      <c r="C45" s="10">
        <v>199</v>
      </c>
      <c r="D45" s="22">
        <v>2</v>
      </c>
      <c r="E45" s="11">
        <f t="shared" si="0"/>
        <v>9.9500000000000011</v>
      </c>
      <c r="F45" s="13">
        <f t="shared" si="1"/>
        <v>189.05</v>
      </c>
      <c r="G45" s="14">
        <f t="shared" si="2"/>
        <v>1</v>
      </c>
      <c r="H45" s="12">
        <f t="shared" si="3"/>
        <v>5.6715</v>
      </c>
    </row>
    <row r="46" spans="1:10" x14ac:dyDescent="0.3">
      <c r="A46" s="10">
        <v>2</v>
      </c>
      <c r="B46" s="10">
        <v>1</v>
      </c>
      <c r="C46" s="10">
        <v>288</v>
      </c>
      <c r="D46" s="22">
        <v>1</v>
      </c>
      <c r="E46" s="11">
        <f t="shared" si="0"/>
        <v>0</v>
      </c>
      <c r="F46" s="13">
        <f t="shared" si="1"/>
        <v>288</v>
      </c>
      <c r="G46" s="14">
        <f t="shared" si="2"/>
        <v>1</v>
      </c>
      <c r="H46" s="12">
        <f t="shared" si="3"/>
        <v>8.64</v>
      </c>
    </row>
    <row r="47" spans="1:10" x14ac:dyDescent="0.3">
      <c r="A47" s="10">
        <v>2</v>
      </c>
      <c r="B47" s="10">
        <v>2</v>
      </c>
      <c r="C47" s="10">
        <v>87</v>
      </c>
      <c r="D47" s="22">
        <v>1</v>
      </c>
      <c r="E47" s="11">
        <f t="shared" si="0"/>
        <v>0</v>
      </c>
      <c r="F47" s="13">
        <f t="shared" si="1"/>
        <v>87</v>
      </c>
      <c r="G47" s="14">
        <f t="shared" si="2"/>
        <v>0</v>
      </c>
      <c r="H47" s="12">
        <f t="shared" si="3"/>
        <v>0</v>
      </c>
    </row>
    <row r="48" spans="1:10" x14ac:dyDescent="0.3">
      <c r="A48" s="10">
        <v>2</v>
      </c>
      <c r="B48" s="10">
        <v>2</v>
      </c>
      <c r="C48" s="10">
        <v>127</v>
      </c>
      <c r="D48" s="22">
        <v>3</v>
      </c>
      <c r="E48" s="11">
        <f t="shared" si="0"/>
        <v>12.700000000000001</v>
      </c>
      <c r="F48" s="13">
        <f t="shared" si="1"/>
        <v>114.3</v>
      </c>
      <c r="G48" s="14">
        <f t="shared" si="2"/>
        <v>1</v>
      </c>
      <c r="H48" s="12">
        <f t="shared" si="3"/>
        <v>3.4289999999999998</v>
      </c>
    </row>
    <row r="49" spans="1:8" x14ac:dyDescent="0.3">
      <c r="A49" s="10">
        <v>2</v>
      </c>
      <c r="B49" s="10">
        <v>2</v>
      </c>
      <c r="C49" s="10">
        <v>94</v>
      </c>
      <c r="D49" s="22">
        <v>1</v>
      </c>
      <c r="E49" s="11">
        <f t="shared" si="0"/>
        <v>0</v>
      </c>
      <c r="F49" s="13">
        <f t="shared" si="1"/>
        <v>94</v>
      </c>
      <c r="G49" s="14">
        <f t="shared" si="2"/>
        <v>0</v>
      </c>
      <c r="H49" s="12">
        <f t="shared" si="3"/>
        <v>0</v>
      </c>
    </row>
    <row r="50" spans="1:8" x14ac:dyDescent="0.3">
      <c r="A50" s="10">
        <v>2</v>
      </c>
      <c r="B50" s="10">
        <v>2</v>
      </c>
      <c r="C50" s="10">
        <v>257</v>
      </c>
      <c r="D50" s="22">
        <v>3</v>
      </c>
      <c r="E50" s="11">
        <f t="shared" si="0"/>
        <v>25.700000000000003</v>
      </c>
      <c r="F50" s="13">
        <f t="shared" si="1"/>
        <v>231.3</v>
      </c>
      <c r="G50" s="14">
        <f t="shared" si="2"/>
        <v>1</v>
      </c>
      <c r="H50" s="12">
        <f t="shared" si="3"/>
        <v>6.9390000000000001</v>
      </c>
    </row>
    <row r="51" spans="1:8" x14ac:dyDescent="0.3">
      <c r="A51" s="10">
        <v>2</v>
      </c>
      <c r="B51" s="10">
        <v>2</v>
      </c>
      <c r="C51" s="10">
        <v>251</v>
      </c>
      <c r="D51" s="22">
        <v>2</v>
      </c>
      <c r="E51" s="11">
        <f t="shared" si="0"/>
        <v>12.55</v>
      </c>
      <c r="F51" s="13">
        <f t="shared" si="1"/>
        <v>238.45</v>
      </c>
      <c r="G51" s="14">
        <f t="shared" si="2"/>
        <v>1</v>
      </c>
      <c r="H51" s="12">
        <f t="shared" si="3"/>
        <v>7.1534999999999993</v>
      </c>
    </row>
    <row r="52" spans="1:8" x14ac:dyDescent="0.3">
      <c r="A52" s="10">
        <v>2</v>
      </c>
      <c r="B52" s="10">
        <v>2</v>
      </c>
      <c r="C52" s="10">
        <v>127</v>
      </c>
      <c r="D52" s="22">
        <v>1</v>
      </c>
      <c r="E52" s="11">
        <f t="shared" si="0"/>
        <v>0</v>
      </c>
      <c r="F52" s="13">
        <f t="shared" si="1"/>
        <v>127</v>
      </c>
      <c r="G52" s="14">
        <f t="shared" si="2"/>
        <v>1</v>
      </c>
      <c r="H52" s="12">
        <f t="shared" si="3"/>
        <v>3.81</v>
      </c>
    </row>
    <row r="53" spans="1:8" x14ac:dyDescent="0.3">
      <c r="A53" s="10">
        <v>2</v>
      </c>
      <c r="B53" s="10">
        <v>2</v>
      </c>
      <c r="C53" s="10">
        <v>151</v>
      </c>
      <c r="D53" s="22">
        <v>3</v>
      </c>
      <c r="E53" s="11">
        <f t="shared" si="0"/>
        <v>15.100000000000001</v>
      </c>
      <c r="F53" s="13">
        <f t="shared" si="1"/>
        <v>135.9</v>
      </c>
      <c r="G53" s="14">
        <f t="shared" si="2"/>
        <v>1</v>
      </c>
      <c r="H53" s="12">
        <f t="shared" si="3"/>
        <v>4.077</v>
      </c>
    </row>
    <row r="54" spans="1:8" x14ac:dyDescent="0.3">
      <c r="A54" s="10">
        <v>2</v>
      </c>
      <c r="B54" s="10">
        <v>2</v>
      </c>
      <c r="C54" s="10">
        <v>257</v>
      </c>
      <c r="D54" s="22">
        <v>2</v>
      </c>
      <c r="E54" s="11">
        <f t="shared" si="0"/>
        <v>12.850000000000001</v>
      </c>
      <c r="F54" s="13">
        <f t="shared" si="1"/>
        <v>244.15</v>
      </c>
      <c r="G54" s="14">
        <f t="shared" si="2"/>
        <v>1</v>
      </c>
      <c r="H54" s="12">
        <f t="shared" si="3"/>
        <v>7.3244999999999996</v>
      </c>
    </row>
    <row r="55" spans="1:8" x14ac:dyDescent="0.3">
      <c r="A55" s="10">
        <v>2</v>
      </c>
      <c r="B55" s="10">
        <v>2</v>
      </c>
      <c r="C55" s="10">
        <v>149</v>
      </c>
      <c r="D55" s="22">
        <v>3</v>
      </c>
      <c r="E55" s="11">
        <f t="shared" si="0"/>
        <v>14.9</v>
      </c>
      <c r="F55" s="13">
        <f t="shared" si="1"/>
        <v>134.1</v>
      </c>
      <c r="G55" s="14">
        <f t="shared" si="2"/>
        <v>1</v>
      </c>
      <c r="H55" s="12">
        <f t="shared" si="3"/>
        <v>4.0229999999999997</v>
      </c>
    </row>
    <row r="56" spans="1:8" x14ac:dyDescent="0.3">
      <c r="A56" s="10">
        <v>2</v>
      </c>
      <c r="B56" s="10">
        <v>2</v>
      </c>
      <c r="C56" s="10">
        <v>51</v>
      </c>
      <c r="D56" s="22">
        <v>2</v>
      </c>
      <c r="E56" s="11">
        <f t="shared" si="0"/>
        <v>2.5500000000000003</v>
      </c>
      <c r="F56" s="13">
        <f t="shared" si="1"/>
        <v>48.45</v>
      </c>
      <c r="G56" s="14">
        <f t="shared" si="2"/>
        <v>0</v>
      </c>
      <c r="H56" s="12">
        <f t="shared" si="3"/>
        <v>0</v>
      </c>
    </row>
    <row r="57" spans="1:8" x14ac:dyDescent="0.3">
      <c r="A57" s="10">
        <v>2</v>
      </c>
      <c r="B57" s="10">
        <v>2</v>
      </c>
      <c r="C57" s="10">
        <v>155</v>
      </c>
      <c r="D57" s="22">
        <v>1</v>
      </c>
      <c r="E57" s="11">
        <f t="shared" si="0"/>
        <v>0</v>
      </c>
      <c r="F57" s="13">
        <f t="shared" si="1"/>
        <v>155</v>
      </c>
      <c r="G57" s="14">
        <f t="shared" si="2"/>
        <v>1</v>
      </c>
      <c r="H57" s="12">
        <f t="shared" si="3"/>
        <v>4.6499999999999995</v>
      </c>
    </row>
    <row r="58" spans="1:8" x14ac:dyDescent="0.3">
      <c r="A58" s="10">
        <v>2</v>
      </c>
      <c r="B58" s="10">
        <v>2</v>
      </c>
      <c r="C58" s="10">
        <v>203</v>
      </c>
      <c r="D58" s="22">
        <v>3</v>
      </c>
      <c r="E58" s="11">
        <f t="shared" si="0"/>
        <v>20.3</v>
      </c>
      <c r="F58" s="13">
        <f t="shared" si="1"/>
        <v>182.7</v>
      </c>
      <c r="G58" s="14">
        <f t="shared" si="2"/>
        <v>1</v>
      </c>
      <c r="H58" s="12">
        <f t="shared" si="3"/>
        <v>5.4809999999999999</v>
      </c>
    </row>
    <row r="59" spans="1:8" x14ac:dyDescent="0.3">
      <c r="A59" s="10">
        <v>2</v>
      </c>
      <c r="B59" s="10">
        <v>2</v>
      </c>
      <c r="C59" s="10">
        <v>59</v>
      </c>
      <c r="D59" s="22">
        <v>1</v>
      </c>
      <c r="E59" s="11">
        <f t="shared" si="0"/>
        <v>0</v>
      </c>
      <c r="F59" s="13">
        <f t="shared" si="1"/>
        <v>59</v>
      </c>
      <c r="G59" s="14">
        <f t="shared" si="2"/>
        <v>0</v>
      </c>
      <c r="H59" s="12">
        <f t="shared" si="3"/>
        <v>0</v>
      </c>
    </row>
    <row r="60" spans="1:8" x14ac:dyDescent="0.3">
      <c r="A60" s="10">
        <v>2</v>
      </c>
      <c r="B60" s="10">
        <v>2</v>
      </c>
      <c r="C60" s="10">
        <v>211</v>
      </c>
      <c r="D60" s="22">
        <v>1</v>
      </c>
      <c r="E60" s="11">
        <f t="shared" si="0"/>
        <v>0</v>
      </c>
      <c r="F60" s="13">
        <f t="shared" si="1"/>
        <v>211</v>
      </c>
      <c r="G60" s="14">
        <f t="shared" si="2"/>
        <v>1</v>
      </c>
      <c r="H60" s="12">
        <f t="shared" si="3"/>
        <v>6.33</v>
      </c>
    </row>
    <row r="61" spans="1:8" x14ac:dyDescent="0.3">
      <c r="A61" s="10">
        <v>2</v>
      </c>
      <c r="B61" s="10">
        <v>2</v>
      </c>
      <c r="C61" s="10">
        <v>173</v>
      </c>
      <c r="D61" s="22">
        <v>2</v>
      </c>
      <c r="E61" s="11">
        <f t="shared" si="0"/>
        <v>8.65</v>
      </c>
      <c r="F61" s="13">
        <f t="shared" si="1"/>
        <v>164.35</v>
      </c>
      <c r="G61" s="14">
        <f t="shared" si="2"/>
        <v>1</v>
      </c>
      <c r="H61" s="12">
        <f t="shared" si="3"/>
        <v>4.9304999999999994</v>
      </c>
    </row>
    <row r="62" spans="1:8" x14ac:dyDescent="0.3">
      <c r="A62" s="10">
        <v>2</v>
      </c>
      <c r="B62" s="10">
        <v>3</v>
      </c>
      <c r="C62" s="10">
        <v>298</v>
      </c>
      <c r="D62" s="22">
        <v>2</v>
      </c>
      <c r="E62" s="11">
        <f t="shared" si="0"/>
        <v>14.9</v>
      </c>
      <c r="F62" s="13">
        <f t="shared" si="1"/>
        <v>283.10000000000002</v>
      </c>
      <c r="G62" s="14">
        <f t="shared" si="2"/>
        <v>1</v>
      </c>
      <c r="H62" s="12">
        <f t="shared" si="3"/>
        <v>8.4930000000000003</v>
      </c>
    </row>
    <row r="63" spans="1:8" x14ac:dyDescent="0.3">
      <c r="A63" s="10">
        <v>2</v>
      </c>
      <c r="B63" s="10">
        <v>3</v>
      </c>
      <c r="C63" s="10">
        <v>130</v>
      </c>
      <c r="D63" s="22">
        <v>1</v>
      </c>
      <c r="E63" s="11">
        <f t="shared" si="0"/>
        <v>0</v>
      </c>
      <c r="F63" s="13">
        <f t="shared" si="1"/>
        <v>130</v>
      </c>
      <c r="G63" s="14">
        <f t="shared" si="2"/>
        <v>1</v>
      </c>
      <c r="H63" s="12">
        <f t="shared" si="3"/>
        <v>3.9</v>
      </c>
    </row>
    <row r="64" spans="1:8" x14ac:dyDescent="0.3">
      <c r="A64" s="10">
        <v>2</v>
      </c>
      <c r="B64" s="10">
        <v>3</v>
      </c>
      <c r="C64" s="10">
        <v>257</v>
      </c>
      <c r="D64" s="22">
        <v>1</v>
      </c>
      <c r="E64" s="11">
        <f t="shared" si="0"/>
        <v>0</v>
      </c>
      <c r="F64" s="13">
        <f t="shared" si="1"/>
        <v>257</v>
      </c>
      <c r="G64" s="14">
        <f t="shared" si="2"/>
        <v>1</v>
      </c>
      <c r="H64" s="12">
        <f t="shared" si="3"/>
        <v>7.71</v>
      </c>
    </row>
    <row r="65" spans="1:8" x14ac:dyDescent="0.3">
      <c r="A65" s="10">
        <v>2</v>
      </c>
      <c r="B65" s="10">
        <v>3</v>
      </c>
      <c r="C65" s="10">
        <v>289</v>
      </c>
      <c r="D65" s="22">
        <v>1</v>
      </c>
      <c r="E65" s="11">
        <f t="shared" si="0"/>
        <v>0</v>
      </c>
      <c r="F65" s="13">
        <f t="shared" si="1"/>
        <v>289</v>
      </c>
      <c r="G65" s="14">
        <f t="shared" si="2"/>
        <v>1</v>
      </c>
      <c r="H65" s="12">
        <f t="shared" si="3"/>
        <v>8.67</v>
      </c>
    </row>
    <row r="66" spans="1:8" x14ac:dyDescent="0.3">
      <c r="A66" s="10">
        <v>2</v>
      </c>
      <c r="B66" s="10">
        <v>3</v>
      </c>
      <c r="C66" s="10">
        <v>264</v>
      </c>
      <c r="D66" s="22">
        <v>2</v>
      </c>
      <c r="E66" s="11">
        <f t="shared" si="0"/>
        <v>13.200000000000001</v>
      </c>
      <c r="F66" s="13">
        <f t="shared" si="1"/>
        <v>250.8</v>
      </c>
      <c r="G66" s="14">
        <f t="shared" si="2"/>
        <v>1</v>
      </c>
      <c r="H66" s="12">
        <f t="shared" si="3"/>
        <v>7.524</v>
      </c>
    </row>
    <row r="67" spans="1:8" x14ac:dyDescent="0.3">
      <c r="A67" s="10">
        <v>2</v>
      </c>
      <c r="B67" s="10">
        <v>3</v>
      </c>
      <c r="C67" s="10">
        <v>158</v>
      </c>
      <c r="D67" s="22">
        <v>1</v>
      </c>
      <c r="E67" s="11">
        <f t="shared" si="0"/>
        <v>0</v>
      </c>
      <c r="F67" s="13">
        <f t="shared" si="1"/>
        <v>158</v>
      </c>
      <c r="G67" s="14">
        <f t="shared" si="2"/>
        <v>1</v>
      </c>
      <c r="H67" s="12">
        <f t="shared" si="3"/>
        <v>4.74</v>
      </c>
    </row>
    <row r="68" spans="1:8" x14ac:dyDescent="0.3">
      <c r="A68" s="10">
        <v>2</v>
      </c>
      <c r="B68" s="10">
        <v>3</v>
      </c>
      <c r="C68" s="10">
        <v>86</v>
      </c>
      <c r="D68" s="22">
        <v>3</v>
      </c>
      <c r="E68" s="11">
        <f t="shared" ref="E68:E131" si="4">IF(D68=1,C68*$K$5,IF(D68=2,C68*$K$6,C68*$K$7))</f>
        <v>8.6</v>
      </c>
      <c r="F68" s="13">
        <f t="shared" ref="F68:F131" si="5">C68-E68</f>
        <v>77.400000000000006</v>
      </c>
      <c r="G68" s="14">
        <f t="shared" ref="G68:G131" si="6">IF(F68&gt;=100,1,0)</f>
        <v>0</v>
      </c>
      <c r="H68" s="12">
        <f t="shared" ref="H68:H131" si="7">IF(F68&gt;=100,F68*$K$2,0)</f>
        <v>0</v>
      </c>
    </row>
    <row r="69" spans="1:8" x14ac:dyDescent="0.3">
      <c r="A69" s="10">
        <v>2</v>
      </c>
      <c r="B69" s="10">
        <v>3</v>
      </c>
      <c r="C69" s="10">
        <v>134</v>
      </c>
      <c r="D69" s="22">
        <v>2</v>
      </c>
      <c r="E69" s="11">
        <f t="shared" si="4"/>
        <v>6.7</v>
      </c>
      <c r="F69" s="13">
        <f t="shared" si="5"/>
        <v>127.3</v>
      </c>
      <c r="G69" s="14">
        <f t="shared" si="6"/>
        <v>1</v>
      </c>
      <c r="H69" s="12">
        <f t="shared" si="7"/>
        <v>3.819</v>
      </c>
    </row>
    <row r="70" spans="1:8" x14ac:dyDescent="0.3">
      <c r="A70" s="10">
        <v>2</v>
      </c>
      <c r="B70" s="10">
        <v>3</v>
      </c>
      <c r="C70" s="10">
        <v>85</v>
      </c>
      <c r="D70" s="22">
        <v>3</v>
      </c>
      <c r="E70" s="11">
        <f t="shared" si="4"/>
        <v>8.5</v>
      </c>
      <c r="F70" s="13">
        <f t="shared" si="5"/>
        <v>76.5</v>
      </c>
      <c r="G70" s="14">
        <f t="shared" si="6"/>
        <v>0</v>
      </c>
      <c r="H70" s="12">
        <f t="shared" si="7"/>
        <v>0</v>
      </c>
    </row>
    <row r="71" spans="1:8" x14ac:dyDescent="0.3">
      <c r="A71" s="10">
        <v>2</v>
      </c>
      <c r="B71" s="10">
        <v>3</v>
      </c>
      <c r="C71" s="10">
        <v>147</v>
      </c>
      <c r="D71" s="22">
        <v>3</v>
      </c>
      <c r="E71" s="11">
        <f t="shared" si="4"/>
        <v>14.700000000000001</v>
      </c>
      <c r="F71" s="13">
        <f t="shared" si="5"/>
        <v>132.30000000000001</v>
      </c>
      <c r="G71" s="14">
        <f t="shared" si="6"/>
        <v>1</v>
      </c>
      <c r="H71" s="12">
        <f t="shared" si="7"/>
        <v>3.9690000000000003</v>
      </c>
    </row>
    <row r="72" spans="1:8" x14ac:dyDescent="0.3">
      <c r="A72" s="10">
        <v>2</v>
      </c>
      <c r="B72" s="10">
        <v>3</v>
      </c>
      <c r="C72" s="10">
        <v>86</v>
      </c>
      <c r="D72" s="22">
        <v>2</v>
      </c>
      <c r="E72" s="11">
        <f t="shared" si="4"/>
        <v>4.3</v>
      </c>
      <c r="F72" s="13">
        <f t="shared" si="5"/>
        <v>81.7</v>
      </c>
      <c r="G72" s="14">
        <f t="shared" si="6"/>
        <v>0</v>
      </c>
      <c r="H72" s="12">
        <f t="shared" si="7"/>
        <v>0</v>
      </c>
    </row>
    <row r="73" spans="1:8" x14ac:dyDescent="0.3">
      <c r="A73" s="10">
        <v>2</v>
      </c>
      <c r="B73" s="10">
        <v>3</v>
      </c>
      <c r="C73" s="10">
        <v>208</v>
      </c>
      <c r="D73" s="22">
        <v>2</v>
      </c>
      <c r="E73" s="11">
        <f t="shared" si="4"/>
        <v>10.4</v>
      </c>
      <c r="F73" s="13">
        <f t="shared" si="5"/>
        <v>197.6</v>
      </c>
      <c r="G73" s="14">
        <f t="shared" si="6"/>
        <v>1</v>
      </c>
      <c r="H73" s="12">
        <f t="shared" si="7"/>
        <v>5.9279999999999999</v>
      </c>
    </row>
    <row r="74" spans="1:8" x14ac:dyDescent="0.3">
      <c r="A74" s="10">
        <v>2</v>
      </c>
      <c r="B74" s="10">
        <v>3</v>
      </c>
      <c r="C74" s="10">
        <v>52</v>
      </c>
      <c r="D74" s="22">
        <v>3</v>
      </c>
      <c r="E74" s="11">
        <f t="shared" si="4"/>
        <v>5.2</v>
      </c>
      <c r="F74" s="13">
        <f t="shared" si="5"/>
        <v>46.8</v>
      </c>
      <c r="G74" s="14">
        <f t="shared" si="6"/>
        <v>0</v>
      </c>
      <c r="H74" s="12">
        <f t="shared" si="7"/>
        <v>0</v>
      </c>
    </row>
    <row r="75" spans="1:8" x14ac:dyDescent="0.3">
      <c r="A75" s="10">
        <v>2</v>
      </c>
      <c r="B75" s="10">
        <v>3</v>
      </c>
      <c r="C75" s="10">
        <v>106</v>
      </c>
      <c r="D75" s="22">
        <v>2</v>
      </c>
      <c r="E75" s="11">
        <f t="shared" si="4"/>
        <v>5.3000000000000007</v>
      </c>
      <c r="F75" s="13">
        <f t="shared" si="5"/>
        <v>100.7</v>
      </c>
      <c r="G75" s="14">
        <f t="shared" si="6"/>
        <v>1</v>
      </c>
      <c r="H75" s="12">
        <f t="shared" si="7"/>
        <v>3.0209999999999999</v>
      </c>
    </row>
    <row r="76" spans="1:8" x14ac:dyDescent="0.3">
      <c r="A76" s="10">
        <v>2</v>
      </c>
      <c r="B76" s="10">
        <v>3</v>
      </c>
      <c r="C76" s="10">
        <v>271</v>
      </c>
      <c r="D76" s="22">
        <v>1</v>
      </c>
      <c r="E76" s="11">
        <f t="shared" si="4"/>
        <v>0</v>
      </c>
      <c r="F76" s="13">
        <f t="shared" si="5"/>
        <v>271</v>
      </c>
      <c r="G76" s="14">
        <f t="shared" si="6"/>
        <v>1</v>
      </c>
      <c r="H76" s="12">
        <f t="shared" si="7"/>
        <v>8.129999999999999</v>
      </c>
    </row>
    <row r="77" spans="1:8" x14ac:dyDescent="0.3">
      <c r="A77" s="10">
        <v>2</v>
      </c>
      <c r="B77" s="10">
        <v>3</v>
      </c>
      <c r="C77" s="10">
        <v>229</v>
      </c>
      <c r="D77" s="22">
        <v>3</v>
      </c>
      <c r="E77" s="11">
        <f t="shared" si="4"/>
        <v>22.900000000000002</v>
      </c>
      <c r="F77" s="13">
        <f t="shared" si="5"/>
        <v>206.1</v>
      </c>
      <c r="G77" s="14">
        <f t="shared" si="6"/>
        <v>1</v>
      </c>
      <c r="H77" s="12">
        <f t="shared" si="7"/>
        <v>6.1829999999999998</v>
      </c>
    </row>
    <row r="78" spans="1:8" x14ac:dyDescent="0.3">
      <c r="A78" s="10">
        <v>3</v>
      </c>
      <c r="B78" s="10">
        <v>1</v>
      </c>
      <c r="C78" s="10">
        <v>262</v>
      </c>
      <c r="D78" s="22">
        <v>3</v>
      </c>
      <c r="E78" s="11">
        <f t="shared" si="4"/>
        <v>26.200000000000003</v>
      </c>
      <c r="F78" s="13">
        <f t="shared" si="5"/>
        <v>235.8</v>
      </c>
      <c r="G78" s="14">
        <f t="shared" si="6"/>
        <v>1</v>
      </c>
      <c r="H78" s="12">
        <f t="shared" si="7"/>
        <v>7.0739999999999998</v>
      </c>
    </row>
    <row r="79" spans="1:8" x14ac:dyDescent="0.3">
      <c r="A79" s="10">
        <v>3</v>
      </c>
      <c r="B79" s="10">
        <v>1</v>
      </c>
      <c r="C79" s="10">
        <v>280</v>
      </c>
      <c r="D79" s="22">
        <v>3</v>
      </c>
      <c r="E79" s="11">
        <f t="shared" si="4"/>
        <v>28</v>
      </c>
      <c r="F79" s="13">
        <f t="shared" si="5"/>
        <v>252</v>
      </c>
      <c r="G79" s="14">
        <f t="shared" si="6"/>
        <v>1</v>
      </c>
      <c r="H79" s="12">
        <f t="shared" si="7"/>
        <v>7.56</v>
      </c>
    </row>
    <row r="80" spans="1:8" x14ac:dyDescent="0.3">
      <c r="A80" s="10">
        <v>3</v>
      </c>
      <c r="B80" s="10">
        <v>1</v>
      </c>
      <c r="C80" s="10">
        <v>186</v>
      </c>
      <c r="D80" s="22">
        <v>2</v>
      </c>
      <c r="E80" s="11">
        <f t="shared" si="4"/>
        <v>9.3000000000000007</v>
      </c>
      <c r="F80" s="13">
        <f t="shared" si="5"/>
        <v>176.7</v>
      </c>
      <c r="G80" s="14">
        <f t="shared" si="6"/>
        <v>1</v>
      </c>
      <c r="H80" s="12">
        <f t="shared" si="7"/>
        <v>5.3009999999999993</v>
      </c>
    </row>
    <row r="81" spans="1:8" x14ac:dyDescent="0.3">
      <c r="A81" s="10">
        <v>3</v>
      </c>
      <c r="B81" s="10">
        <v>1</v>
      </c>
      <c r="C81" s="10">
        <v>177</v>
      </c>
      <c r="D81" s="22">
        <v>1</v>
      </c>
      <c r="E81" s="11">
        <f t="shared" si="4"/>
        <v>0</v>
      </c>
      <c r="F81" s="13">
        <f t="shared" si="5"/>
        <v>177</v>
      </c>
      <c r="G81" s="14">
        <f t="shared" si="6"/>
        <v>1</v>
      </c>
      <c r="H81" s="12">
        <f t="shared" si="7"/>
        <v>5.31</v>
      </c>
    </row>
    <row r="82" spans="1:8" x14ac:dyDescent="0.3">
      <c r="A82" s="10">
        <v>3</v>
      </c>
      <c r="B82" s="10">
        <v>1</v>
      </c>
      <c r="C82" s="10">
        <v>129</v>
      </c>
      <c r="D82" s="22">
        <v>1</v>
      </c>
      <c r="E82" s="11">
        <f t="shared" si="4"/>
        <v>0</v>
      </c>
      <c r="F82" s="13">
        <f t="shared" si="5"/>
        <v>129</v>
      </c>
      <c r="G82" s="14">
        <f t="shared" si="6"/>
        <v>1</v>
      </c>
      <c r="H82" s="12">
        <f t="shared" si="7"/>
        <v>3.8699999999999997</v>
      </c>
    </row>
    <row r="83" spans="1:8" x14ac:dyDescent="0.3">
      <c r="A83" s="10">
        <v>3</v>
      </c>
      <c r="B83" s="10">
        <v>1</v>
      </c>
      <c r="C83" s="10">
        <v>258</v>
      </c>
      <c r="D83" s="22">
        <v>1</v>
      </c>
      <c r="E83" s="11">
        <f t="shared" si="4"/>
        <v>0</v>
      </c>
      <c r="F83" s="13">
        <f t="shared" si="5"/>
        <v>258</v>
      </c>
      <c r="G83" s="14">
        <f t="shared" si="6"/>
        <v>1</v>
      </c>
      <c r="H83" s="12">
        <f t="shared" si="7"/>
        <v>7.7399999999999993</v>
      </c>
    </row>
    <row r="84" spans="1:8" x14ac:dyDescent="0.3">
      <c r="A84" s="10">
        <v>3</v>
      </c>
      <c r="B84" s="10">
        <v>1</v>
      </c>
      <c r="C84" s="10">
        <v>92</v>
      </c>
      <c r="D84" s="22">
        <v>1</v>
      </c>
      <c r="E84" s="11">
        <f t="shared" si="4"/>
        <v>0</v>
      </c>
      <c r="F84" s="13">
        <f t="shared" si="5"/>
        <v>92</v>
      </c>
      <c r="G84" s="14">
        <f t="shared" si="6"/>
        <v>0</v>
      </c>
      <c r="H84" s="12">
        <f t="shared" si="7"/>
        <v>0</v>
      </c>
    </row>
    <row r="85" spans="1:8" x14ac:dyDescent="0.3">
      <c r="A85" s="10">
        <v>3</v>
      </c>
      <c r="B85" s="10">
        <v>1</v>
      </c>
      <c r="C85" s="10">
        <v>96</v>
      </c>
      <c r="D85" s="22">
        <v>1</v>
      </c>
      <c r="E85" s="11">
        <f t="shared" si="4"/>
        <v>0</v>
      </c>
      <c r="F85" s="13">
        <f t="shared" si="5"/>
        <v>96</v>
      </c>
      <c r="G85" s="14">
        <f t="shared" si="6"/>
        <v>0</v>
      </c>
      <c r="H85" s="12">
        <f t="shared" si="7"/>
        <v>0</v>
      </c>
    </row>
    <row r="86" spans="1:8" x14ac:dyDescent="0.3">
      <c r="A86" s="10">
        <v>3</v>
      </c>
      <c r="B86" s="10">
        <v>1</v>
      </c>
      <c r="C86" s="10">
        <v>213</v>
      </c>
      <c r="D86" s="22">
        <v>2</v>
      </c>
      <c r="E86" s="11">
        <f t="shared" si="4"/>
        <v>10.65</v>
      </c>
      <c r="F86" s="13">
        <f t="shared" si="5"/>
        <v>202.35</v>
      </c>
      <c r="G86" s="14">
        <f t="shared" si="6"/>
        <v>1</v>
      </c>
      <c r="H86" s="12">
        <f t="shared" si="7"/>
        <v>6.0705</v>
      </c>
    </row>
    <row r="87" spans="1:8" x14ac:dyDescent="0.3">
      <c r="A87" s="10">
        <v>3</v>
      </c>
      <c r="B87" s="10">
        <v>1</v>
      </c>
      <c r="C87" s="10">
        <v>66</v>
      </c>
      <c r="D87" s="22">
        <v>2</v>
      </c>
      <c r="E87" s="11">
        <f t="shared" si="4"/>
        <v>3.3000000000000003</v>
      </c>
      <c r="F87" s="13">
        <f t="shared" si="5"/>
        <v>62.7</v>
      </c>
      <c r="G87" s="14">
        <f t="shared" si="6"/>
        <v>0</v>
      </c>
      <c r="H87" s="12">
        <f t="shared" si="7"/>
        <v>0</v>
      </c>
    </row>
    <row r="88" spans="1:8" x14ac:dyDescent="0.3">
      <c r="A88" s="10">
        <v>3</v>
      </c>
      <c r="B88" s="10">
        <v>1</v>
      </c>
      <c r="C88" s="10">
        <v>138</v>
      </c>
      <c r="D88" s="22">
        <v>2</v>
      </c>
      <c r="E88" s="11">
        <f t="shared" si="4"/>
        <v>6.9</v>
      </c>
      <c r="F88" s="13">
        <f t="shared" si="5"/>
        <v>131.1</v>
      </c>
      <c r="G88" s="14">
        <f t="shared" si="6"/>
        <v>1</v>
      </c>
      <c r="H88" s="12">
        <f t="shared" si="7"/>
        <v>3.9329999999999998</v>
      </c>
    </row>
    <row r="89" spans="1:8" x14ac:dyDescent="0.3">
      <c r="A89" s="10">
        <v>3</v>
      </c>
      <c r="B89" s="10">
        <v>1</v>
      </c>
      <c r="C89" s="10">
        <v>58</v>
      </c>
      <c r="D89" s="22">
        <v>1</v>
      </c>
      <c r="E89" s="11">
        <f t="shared" si="4"/>
        <v>0</v>
      </c>
      <c r="F89" s="13">
        <f t="shared" si="5"/>
        <v>58</v>
      </c>
      <c r="G89" s="14">
        <f t="shared" si="6"/>
        <v>0</v>
      </c>
      <c r="H89" s="12">
        <f t="shared" si="7"/>
        <v>0</v>
      </c>
    </row>
    <row r="90" spans="1:8" x14ac:dyDescent="0.3">
      <c r="A90" s="10">
        <v>3</v>
      </c>
      <c r="B90" s="10">
        <v>1</v>
      </c>
      <c r="C90" s="10">
        <v>215</v>
      </c>
      <c r="D90" s="22">
        <v>3</v>
      </c>
      <c r="E90" s="11">
        <f t="shared" si="4"/>
        <v>21.5</v>
      </c>
      <c r="F90" s="13">
        <f t="shared" si="5"/>
        <v>193.5</v>
      </c>
      <c r="G90" s="14">
        <f t="shared" si="6"/>
        <v>1</v>
      </c>
      <c r="H90" s="12">
        <f t="shared" si="7"/>
        <v>5.8049999999999997</v>
      </c>
    </row>
    <row r="91" spans="1:8" x14ac:dyDescent="0.3">
      <c r="A91" s="10">
        <v>3</v>
      </c>
      <c r="B91" s="10">
        <v>2</v>
      </c>
      <c r="C91" s="10">
        <v>286</v>
      </c>
      <c r="D91" s="22">
        <v>3</v>
      </c>
      <c r="E91" s="11">
        <f t="shared" si="4"/>
        <v>28.6</v>
      </c>
      <c r="F91" s="13">
        <f t="shared" si="5"/>
        <v>257.39999999999998</v>
      </c>
      <c r="G91" s="14">
        <f t="shared" si="6"/>
        <v>1</v>
      </c>
      <c r="H91" s="12">
        <f t="shared" si="7"/>
        <v>7.7219999999999986</v>
      </c>
    </row>
    <row r="92" spans="1:8" x14ac:dyDescent="0.3">
      <c r="A92" s="10">
        <v>3</v>
      </c>
      <c r="B92" s="10">
        <v>2</v>
      </c>
      <c r="C92" s="10">
        <v>204</v>
      </c>
      <c r="D92" s="22">
        <v>1</v>
      </c>
      <c r="E92" s="11">
        <f t="shared" si="4"/>
        <v>0</v>
      </c>
      <c r="F92" s="13">
        <f t="shared" si="5"/>
        <v>204</v>
      </c>
      <c r="G92" s="14">
        <f t="shared" si="6"/>
        <v>1</v>
      </c>
      <c r="H92" s="12">
        <f t="shared" si="7"/>
        <v>6.12</v>
      </c>
    </row>
    <row r="93" spans="1:8" x14ac:dyDescent="0.3">
      <c r="A93" s="10">
        <v>3</v>
      </c>
      <c r="B93" s="10">
        <v>2</v>
      </c>
      <c r="C93" s="10">
        <v>216</v>
      </c>
      <c r="D93" s="22">
        <v>3</v>
      </c>
      <c r="E93" s="11">
        <f t="shared" si="4"/>
        <v>21.6</v>
      </c>
      <c r="F93" s="13">
        <f t="shared" si="5"/>
        <v>194.4</v>
      </c>
      <c r="G93" s="14">
        <f t="shared" si="6"/>
        <v>1</v>
      </c>
      <c r="H93" s="12">
        <f t="shared" si="7"/>
        <v>5.8319999999999999</v>
      </c>
    </row>
    <row r="94" spans="1:8" x14ac:dyDescent="0.3">
      <c r="A94" s="10">
        <v>3</v>
      </c>
      <c r="B94" s="10">
        <v>2</v>
      </c>
      <c r="C94" s="10">
        <v>216</v>
      </c>
      <c r="D94" s="22">
        <v>2</v>
      </c>
      <c r="E94" s="11">
        <f t="shared" si="4"/>
        <v>10.8</v>
      </c>
      <c r="F94" s="13">
        <f t="shared" si="5"/>
        <v>205.2</v>
      </c>
      <c r="G94" s="14">
        <f t="shared" si="6"/>
        <v>1</v>
      </c>
      <c r="H94" s="12">
        <f t="shared" si="7"/>
        <v>6.1559999999999997</v>
      </c>
    </row>
    <row r="95" spans="1:8" x14ac:dyDescent="0.3">
      <c r="A95" s="10">
        <v>3</v>
      </c>
      <c r="B95" s="10">
        <v>2</v>
      </c>
      <c r="C95" s="10">
        <v>180</v>
      </c>
      <c r="D95" s="22">
        <v>3</v>
      </c>
      <c r="E95" s="11">
        <f t="shared" si="4"/>
        <v>18</v>
      </c>
      <c r="F95" s="13">
        <f t="shared" si="5"/>
        <v>162</v>
      </c>
      <c r="G95" s="14">
        <f t="shared" si="6"/>
        <v>1</v>
      </c>
      <c r="H95" s="12">
        <f t="shared" si="7"/>
        <v>4.8599999999999994</v>
      </c>
    </row>
    <row r="96" spans="1:8" x14ac:dyDescent="0.3">
      <c r="A96" s="10">
        <v>3</v>
      </c>
      <c r="B96" s="10">
        <v>2</v>
      </c>
      <c r="C96" s="10">
        <v>208</v>
      </c>
      <c r="D96" s="22">
        <v>3</v>
      </c>
      <c r="E96" s="11">
        <f t="shared" si="4"/>
        <v>20.8</v>
      </c>
      <c r="F96" s="13">
        <f t="shared" si="5"/>
        <v>187.2</v>
      </c>
      <c r="G96" s="14">
        <f t="shared" si="6"/>
        <v>1</v>
      </c>
      <c r="H96" s="12">
        <f t="shared" si="7"/>
        <v>5.6159999999999997</v>
      </c>
    </row>
    <row r="97" spans="1:8" x14ac:dyDescent="0.3">
      <c r="A97" s="10">
        <v>3</v>
      </c>
      <c r="B97" s="10">
        <v>2</v>
      </c>
      <c r="C97" s="10">
        <v>67</v>
      </c>
      <c r="D97" s="22">
        <v>3</v>
      </c>
      <c r="E97" s="11">
        <f t="shared" si="4"/>
        <v>6.7</v>
      </c>
      <c r="F97" s="13">
        <f t="shared" si="5"/>
        <v>60.3</v>
      </c>
      <c r="G97" s="14">
        <f t="shared" si="6"/>
        <v>0</v>
      </c>
      <c r="H97" s="12">
        <f t="shared" si="7"/>
        <v>0</v>
      </c>
    </row>
    <row r="98" spans="1:8" x14ac:dyDescent="0.3">
      <c r="A98" s="10">
        <v>3</v>
      </c>
      <c r="B98" s="10">
        <v>2</v>
      </c>
      <c r="C98" s="10">
        <v>190</v>
      </c>
      <c r="D98" s="22">
        <v>1</v>
      </c>
      <c r="E98" s="11">
        <f t="shared" si="4"/>
        <v>0</v>
      </c>
      <c r="F98" s="13">
        <f t="shared" si="5"/>
        <v>190</v>
      </c>
      <c r="G98" s="14">
        <f t="shared" si="6"/>
        <v>1</v>
      </c>
      <c r="H98" s="12">
        <f t="shared" si="7"/>
        <v>5.7</v>
      </c>
    </row>
    <row r="99" spans="1:8" x14ac:dyDescent="0.3">
      <c r="A99" s="10">
        <v>3</v>
      </c>
      <c r="B99" s="10">
        <v>2</v>
      </c>
      <c r="C99" s="10">
        <v>70</v>
      </c>
      <c r="D99" s="22">
        <v>1</v>
      </c>
      <c r="E99" s="11">
        <f t="shared" si="4"/>
        <v>0</v>
      </c>
      <c r="F99" s="13">
        <f t="shared" si="5"/>
        <v>70</v>
      </c>
      <c r="G99" s="14">
        <f t="shared" si="6"/>
        <v>0</v>
      </c>
      <c r="H99" s="12">
        <f t="shared" si="7"/>
        <v>0</v>
      </c>
    </row>
    <row r="100" spans="1:8" x14ac:dyDescent="0.3">
      <c r="A100" s="10">
        <v>3</v>
      </c>
      <c r="B100" s="10">
        <v>2</v>
      </c>
      <c r="C100" s="10">
        <v>226</v>
      </c>
      <c r="D100" s="22">
        <v>1</v>
      </c>
      <c r="E100" s="11">
        <f t="shared" si="4"/>
        <v>0</v>
      </c>
      <c r="F100" s="13">
        <f t="shared" si="5"/>
        <v>226</v>
      </c>
      <c r="G100" s="14">
        <f t="shared" si="6"/>
        <v>1</v>
      </c>
      <c r="H100" s="12">
        <f t="shared" si="7"/>
        <v>6.7799999999999994</v>
      </c>
    </row>
    <row r="101" spans="1:8" x14ac:dyDescent="0.3">
      <c r="A101" s="10">
        <v>3</v>
      </c>
      <c r="B101" s="10">
        <v>2</v>
      </c>
      <c r="C101" s="10">
        <v>67</v>
      </c>
      <c r="D101" s="22">
        <v>2</v>
      </c>
      <c r="E101" s="11">
        <f t="shared" si="4"/>
        <v>3.35</v>
      </c>
      <c r="F101" s="13">
        <f t="shared" si="5"/>
        <v>63.65</v>
      </c>
      <c r="G101" s="14">
        <f t="shared" si="6"/>
        <v>0</v>
      </c>
      <c r="H101" s="12">
        <f t="shared" si="7"/>
        <v>0</v>
      </c>
    </row>
    <row r="102" spans="1:8" x14ac:dyDescent="0.3">
      <c r="A102" s="10">
        <v>3</v>
      </c>
      <c r="B102" s="10">
        <v>2</v>
      </c>
      <c r="C102" s="10">
        <v>300</v>
      </c>
      <c r="D102" s="22">
        <v>2</v>
      </c>
      <c r="E102" s="11">
        <f t="shared" si="4"/>
        <v>15</v>
      </c>
      <c r="F102" s="13">
        <f t="shared" si="5"/>
        <v>285</v>
      </c>
      <c r="G102" s="14">
        <f t="shared" si="6"/>
        <v>1</v>
      </c>
      <c r="H102" s="12">
        <f t="shared" si="7"/>
        <v>8.5499999999999989</v>
      </c>
    </row>
    <row r="103" spans="1:8" x14ac:dyDescent="0.3">
      <c r="A103" s="10">
        <v>3</v>
      </c>
      <c r="B103" s="10">
        <v>2</v>
      </c>
      <c r="C103" s="10">
        <v>222</v>
      </c>
      <c r="D103" s="22">
        <v>1</v>
      </c>
      <c r="E103" s="11">
        <f t="shared" si="4"/>
        <v>0</v>
      </c>
      <c r="F103" s="13">
        <f t="shared" si="5"/>
        <v>222</v>
      </c>
      <c r="G103" s="14">
        <f t="shared" si="6"/>
        <v>1</v>
      </c>
      <c r="H103" s="12">
        <f t="shared" si="7"/>
        <v>6.66</v>
      </c>
    </row>
    <row r="104" spans="1:8" x14ac:dyDescent="0.3">
      <c r="A104" s="10">
        <v>3</v>
      </c>
      <c r="B104" s="10">
        <v>3</v>
      </c>
      <c r="C104" s="10">
        <v>282</v>
      </c>
      <c r="D104" s="22">
        <v>2</v>
      </c>
      <c r="E104" s="11">
        <f t="shared" si="4"/>
        <v>14.100000000000001</v>
      </c>
      <c r="F104" s="13">
        <f t="shared" si="5"/>
        <v>267.89999999999998</v>
      </c>
      <c r="G104" s="14">
        <f t="shared" si="6"/>
        <v>1</v>
      </c>
      <c r="H104" s="12">
        <f t="shared" si="7"/>
        <v>8.036999999999999</v>
      </c>
    </row>
    <row r="105" spans="1:8" x14ac:dyDescent="0.3">
      <c r="A105" s="10">
        <v>3</v>
      </c>
      <c r="B105" s="10">
        <v>3</v>
      </c>
      <c r="C105" s="10">
        <v>162</v>
      </c>
      <c r="D105" s="22">
        <v>3</v>
      </c>
      <c r="E105" s="11">
        <f t="shared" si="4"/>
        <v>16.2</v>
      </c>
      <c r="F105" s="13">
        <f t="shared" si="5"/>
        <v>145.80000000000001</v>
      </c>
      <c r="G105" s="14">
        <f t="shared" si="6"/>
        <v>1</v>
      </c>
      <c r="H105" s="12">
        <f t="shared" si="7"/>
        <v>4.3740000000000006</v>
      </c>
    </row>
    <row r="106" spans="1:8" x14ac:dyDescent="0.3">
      <c r="A106" s="10">
        <v>3</v>
      </c>
      <c r="B106" s="10">
        <v>3</v>
      </c>
      <c r="C106" s="10">
        <v>205</v>
      </c>
      <c r="D106" s="22">
        <v>2</v>
      </c>
      <c r="E106" s="11">
        <f t="shared" si="4"/>
        <v>10.25</v>
      </c>
      <c r="F106" s="13">
        <f t="shared" si="5"/>
        <v>194.75</v>
      </c>
      <c r="G106" s="14">
        <f t="shared" si="6"/>
        <v>1</v>
      </c>
      <c r="H106" s="12">
        <f t="shared" si="7"/>
        <v>5.8424999999999994</v>
      </c>
    </row>
    <row r="107" spans="1:8" x14ac:dyDescent="0.3">
      <c r="A107" s="10">
        <v>3</v>
      </c>
      <c r="B107" s="10">
        <v>3</v>
      </c>
      <c r="C107" s="10">
        <v>268</v>
      </c>
      <c r="D107" s="22">
        <v>2</v>
      </c>
      <c r="E107" s="11">
        <f t="shared" si="4"/>
        <v>13.4</v>
      </c>
      <c r="F107" s="13">
        <f t="shared" si="5"/>
        <v>254.6</v>
      </c>
      <c r="G107" s="14">
        <f t="shared" si="6"/>
        <v>1</v>
      </c>
      <c r="H107" s="12">
        <f t="shared" si="7"/>
        <v>7.6379999999999999</v>
      </c>
    </row>
    <row r="108" spans="1:8" x14ac:dyDescent="0.3">
      <c r="A108" s="10">
        <v>3</v>
      </c>
      <c r="B108" s="10">
        <v>3</v>
      </c>
      <c r="C108" s="10">
        <v>234</v>
      </c>
      <c r="D108" s="22">
        <v>1</v>
      </c>
      <c r="E108" s="11">
        <f t="shared" si="4"/>
        <v>0</v>
      </c>
      <c r="F108" s="13">
        <f t="shared" si="5"/>
        <v>234</v>
      </c>
      <c r="G108" s="14">
        <f t="shared" si="6"/>
        <v>1</v>
      </c>
      <c r="H108" s="12">
        <f t="shared" si="7"/>
        <v>7.02</v>
      </c>
    </row>
    <row r="109" spans="1:8" x14ac:dyDescent="0.3">
      <c r="A109" s="10">
        <v>3</v>
      </c>
      <c r="B109" s="10">
        <v>3</v>
      </c>
      <c r="C109" s="10">
        <v>235</v>
      </c>
      <c r="D109" s="22">
        <v>2</v>
      </c>
      <c r="E109" s="11">
        <f t="shared" si="4"/>
        <v>11.75</v>
      </c>
      <c r="F109" s="13">
        <f t="shared" si="5"/>
        <v>223.25</v>
      </c>
      <c r="G109" s="14">
        <f t="shared" si="6"/>
        <v>1</v>
      </c>
      <c r="H109" s="12">
        <f t="shared" si="7"/>
        <v>6.6974999999999998</v>
      </c>
    </row>
    <row r="110" spans="1:8" x14ac:dyDescent="0.3">
      <c r="A110" s="10">
        <v>3</v>
      </c>
      <c r="B110" s="10">
        <v>3</v>
      </c>
      <c r="C110" s="10">
        <v>73</v>
      </c>
      <c r="D110" s="22">
        <v>1</v>
      </c>
      <c r="E110" s="11">
        <f t="shared" si="4"/>
        <v>0</v>
      </c>
      <c r="F110" s="13">
        <f t="shared" si="5"/>
        <v>73</v>
      </c>
      <c r="G110" s="14">
        <f t="shared" si="6"/>
        <v>0</v>
      </c>
      <c r="H110" s="12">
        <f t="shared" si="7"/>
        <v>0</v>
      </c>
    </row>
    <row r="111" spans="1:8" x14ac:dyDescent="0.3">
      <c r="A111" s="10">
        <v>3</v>
      </c>
      <c r="B111" s="10">
        <v>3</v>
      </c>
      <c r="C111" s="10">
        <v>148</v>
      </c>
      <c r="D111" s="22">
        <v>1</v>
      </c>
      <c r="E111" s="11">
        <f t="shared" si="4"/>
        <v>0</v>
      </c>
      <c r="F111" s="13">
        <f t="shared" si="5"/>
        <v>148</v>
      </c>
      <c r="G111" s="14">
        <f t="shared" si="6"/>
        <v>1</v>
      </c>
      <c r="H111" s="12">
        <f t="shared" si="7"/>
        <v>4.4399999999999995</v>
      </c>
    </row>
    <row r="112" spans="1:8" x14ac:dyDescent="0.3">
      <c r="A112" s="10">
        <v>3</v>
      </c>
      <c r="B112" s="10">
        <v>3</v>
      </c>
      <c r="C112" s="10">
        <v>300</v>
      </c>
      <c r="D112" s="22">
        <v>3</v>
      </c>
      <c r="E112" s="11">
        <f t="shared" si="4"/>
        <v>30</v>
      </c>
      <c r="F112" s="13">
        <f t="shared" si="5"/>
        <v>270</v>
      </c>
      <c r="G112" s="14">
        <f t="shared" si="6"/>
        <v>1</v>
      </c>
      <c r="H112" s="12">
        <f t="shared" si="7"/>
        <v>8.1</v>
      </c>
    </row>
    <row r="113" spans="1:8" x14ac:dyDescent="0.3">
      <c r="A113" s="10">
        <v>3</v>
      </c>
      <c r="B113" s="10">
        <v>3</v>
      </c>
      <c r="C113" s="10">
        <v>296</v>
      </c>
      <c r="D113" s="22">
        <v>2</v>
      </c>
      <c r="E113" s="11">
        <f t="shared" si="4"/>
        <v>14.8</v>
      </c>
      <c r="F113" s="13">
        <f t="shared" si="5"/>
        <v>281.2</v>
      </c>
      <c r="G113" s="14">
        <f t="shared" si="6"/>
        <v>1</v>
      </c>
      <c r="H113" s="12">
        <f t="shared" si="7"/>
        <v>8.4359999999999999</v>
      </c>
    </row>
    <row r="114" spans="1:8" x14ac:dyDescent="0.3">
      <c r="A114" s="10">
        <v>3</v>
      </c>
      <c r="B114" s="10">
        <v>3</v>
      </c>
      <c r="C114" s="10">
        <v>126</v>
      </c>
      <c r="D114" s="22">
        <v>3</v>
      </c>
      <c r="E114" s="11">
        <f t="shared" si="4"/>
        <v>12.600000000000001</v>
      </c>
      <c r="F114" s="13">
        <f t="shared" si="5"/>
        <v>113.4</v>
      </c>
      <c r="G114" s="14">
        <f t="shared" si="6"/>
        <v>1</v>
      </c>
      <c r="H114" s="12">
        <f t="shared" si="7"/>
        <v>3.4020000000000001</v>
      </c>
    </row>
    <row r="115" spans="1:8" x14ac:dyDescent="0.3">
      <c r="A115" s="10">
        <v>4</v>
      </c>
      <c r="B115" s="10">
        <v>1</v>
      </c>
      <c r="C115" s="10">
        <v>197</v>
      </c>
      <c r="D115" s="22">
        <v>3</v>
      </c>
      <c r="E115" s="11">
        <f t="shared" si="4"/>
        <v>19.700000000000003</v>
      </c>
      <c r="F115" s="13">
        <f t="shared" si="5"/>
        <v>177.3</v>
      </c>
      <c r="G115" s="14">
        <f t="shared" si="6"/>
        <v>1</v>
      </c>
      <c r="H115" s="12">
        <f t="shared" si="7"/>
        <v>5.319</v>
      </c>
    </row>
    <row r="116" spans="1:8" x14ac:dyDescent="0.3">
      <c r="A116" s="10">
        <v>4</v>
      </c>
      <c r="B116" s="10">
        <v>1</v>
      </c>
      <c r="C116" s="10">
        <v>198</v>
      </c>
      <c r="D116" s="22">
        <v>2</v>
      </c>
      <c r="E116" s="11">
        <f t="shared" si="4"/>
        <v>9.9</v>
      </c>
      <c r="F116" s="13">
        <f t="shared" si="5"/>
        <v>188.1</v>
      </c>
      <c r="G116" s="14">
        <f t="shared" si="6"/>
        <v>1</v>
      </c>
      <c r="H116" s="12">
        <f t="shared" si="7"/>
        <v>5.6429999999999998</v>
      </c>
    </row>
    <row r="117" spans="1:8" x14ac:dyDescent="0.3">
      <c r="A117" s="10">
        <v>4</v>
      </c>
      <c r="B117" s="10">
        <v>1</v>
      </c>
      <c r="C117" s="10">
        <v>195</v>
      </c>
      <c r="D117" s="22">
        <v>2</v>
      </c>
      <c r="E117" s="11">
        <f t="shared" si="4"/>
        <v>9.75</v>
      </c>
      <c r="F117" s="13">
        <f t="shared" si="5"/>
        <v>185.25</v>
      </c>
      <c r="G117" s="14">
        <f t="shared" si="6"/>
        <v>1</v>
      </c>
      <c r="H117" s="12">
        <f t="shared" si="7"/>
        <v>5.5575000000000001</v>
      </c>
    </row>
    <row r="118" spans="1:8" x14ac:dyDescent="0.3">
      <c r="A118" s="10">
        <v>4</v>
      </c>
      <c r="B118" s="10">
        <v>1</v>
      </c>
      <c r="C118" s="10">
        <v>264</v>
      </c>
      <c r="D118" s="22">
        <v>2</v>
      </c>
      <c r="E118" s="11">
        <f t="shared" si="4"/>
        <v>13.200000000000001</v>
      </c>
      <c r="F118" s="13">
        <f t="shared" si="5"/>
        <v>250.8</v>
      </c>
      <c r="G118" s="14">
        <f t="shared" si="6"/>
        <v>1</v>
      </c>
      <c r="H118" s="12">
        <f t="shared" si="7"/>
        <v>7.524</v>
      </c>
    </row>
    <row r="119" spans="1:8" x14ac:dyDescent="0.3">
      <c r="A119" s="10">
        <v>4</v>
      </c>
      <c r="B119" s="10">
        <v>1</v>
      </c>
      <c r="C119" s="10">
        <v>104</v>
      </c>
      <c r="D119" s="22">
        <v>3</v>
      </c>
      <c r="E119" s="11">
        <f t="shared" si="4"/>
        <v>10.4</v>
      </c>
      <c r="F119" s="13">
        <f t="shared" si="5"/>
        <v>93.6</v>
      </c>
      <c r="G119" s="14">
        <f t="shared" si="6"/>
        <v>0</v>
      </c>
      <c r="H119" s="12">
        <f t="shared" si="7"/>
        <v>0</v>
      </c>
    </row>
    <row r="120" spans="1:8" x14ac:dyDescent="0.3">
      <c r="A120" s="10">
        <v>4</v>
      </c>
      <c r="B120" s="10">
        <v>1</v>
      </c>
      <c r="C120" s="10">
        <v>230</v>
      </c>
      <c r="D120" s="22">
        <v>1</v>
      </c>
      <c r="E120" s="11">
        <f t="shared" si="4"/>
        <v>0</v>
      </c>
      <c r="F120" s="13">
        <f t="shared" si="5"/>
        <v>230</v>
      </c>
      <c r="G120" s="14">
        <f t="shared" si="6"/>
        <v>1</v>
      </c>
      <c r="H120" s="12">
        <f t="shared" si="7"/>
        <v>6.8999999999999995</v>
      </c>
    </row>
    <row r="121" spans="1:8" x14ac:dyDescent="0.3">
      <c r="A121" s="10">
        <v>4</v>
      </c>
      <c r="B121" s="10">
        <v>1</v>
      </c>
      <c r="C121" s="10">
        <v>236</v>
      </c>
      <c r="D121" s="22">
        <v>3</v>
      </c>
      <c r="E121" s="11">
        <f t="shared" si="4"/>
        <v>23.6</v>
      </c>
      <c r="F121" s="13">
        <f t="shared" si="5"/>
        <v>212.4</v>
      </c>
      <c r="G121" s="14">
        <f t="shared" si="6"/>
        <v>1</v>
      </c>
      <c r="H121" s="12">
        <f t="shared" si="7"/>
        <v>6.3719999999999999</v>
      </c>
    </row>
    <row r="122" spans="1:8" x14ac:dyDescent="0.3">
      <c r="A122" s="10">
        <v>4</v>
      </c>
      <c r="B122" s="10">
        <v>1</v>
      </c>
      <c r="C122" s="10">
        <v>278</v>
      </c>
      <c r="D122" s="22">
        <v>1</v>
      </c>
      <c r="E122" s="11">
        <f t="shared" si="4"/>
        <v>0</v>
      </c>
      <c r="F122" s="13">
        <f t="shared" si="5"/>
        <v>278</v>
      </c>
      <c r="G122" s="14">
        <f t="shared" si="6"/>
        <v>1</v>
      </c>
      <c r="H122" s="12">
        <f t="shared" si="7"/>
        <v>8.34</v>
      </c>
    </row>
    <row r="123" spans="1:8" x14ac:dyDescent="0.3">
      <c r="A123" s="10">
        <v>4</v>
      </c>
      <c r="B123" s="10">
        <v>1</v>
      </c>
      <c r="C123" s="10">
        <v>197</v>
      </c>
      <c r="D123" s="22">
        <v>1</v>
      </c>
      <c r="E123" s="11">
        <f t="shared" si="4"/>
        <v>0</v>
      </c>
      <c r="F123" s="13">
        <f t="shared" si="5"/>
        <v>197</v>
      </c>
      <c r="G123" s="14">
        <f t="shared" si="6"/>
        <v>1</v>
      </c>
      <c r="H123" s="12">
        <f t="shared" si="7"/>
        <v>5.91</v>
      </c>
    </row>
    <row r="124" spans="1:8" x14ac:dyDescent="0.3">
      <c r="A124" s="10">
        <v>4</v>
      </c>
      <c r="B124" s="10">
        <v>1</v>
      </c>
      <c r="C124" s="10">
        <v>82</v>
      </c>
      <c r="D124" s="22">
        <v>3</v>
      </c>
      <c r="E124" s="11">
        <f t="shared" si="4"/>
        <v>8.2000000000000011</v>
      </c>
      <c r="F124" s="13">
        <f t="shared" si="5"/>
        <v>73.8</v>
      </c>
      <c r="G124" s="14">
        <f t="shared" si="6"/>
        <v>0</v>
      </c>
      <c r="H124" s="12">
        <f t="shared" si="7"/>
        <v>0</v>
      </c>
    </row>
    <row r="125" spans="1:8" x14ac:dyDescent="0.3">
      <c r="A125" s="10">
        <v>4</v>
      </c>
      <c r="B125" s="10">
        <v>2</v>
      </c>
      <c r="C125" s="10">
        <v>139</v>
      </c>
      <c r="D125" s="22">
        <v>2</v>
      </c>
      <c r="E125" s="11">
        <f t="shared" si="4"/>
        <v>6.95</v>
      </c>
      <c r="F125" s="13">
        <f t="shared" si="5"/>
        <v>132.05000000000001</v>
      </c>
      <c r="G125" s="14">
        <f t="shared" si="6"/>
        <v>1</v>
      </c>
      <c r="H125" s="12">
        <f t="shared" si="7"/>
        <v>3.9615</v>
      </c>
    </row>
    <row r="126" spans="1:8" x14ac:dyDescent="0.3">
      <c r="A126" s="10">
        <v>4</v>
      </c>
      <c r="B126" s="10">
        <v>2</v>
      </c>
      <c r="C126" s="10">
        <v>126</v>
      </c>
      <c r="D126" s="22">
        <v>2</v>
      </c>
      <c r="E126" s="11">
        <f t="shared" si="4"/>
        <v>6.3000000000000007</v>
      </c>
      <c r="F126" s="13">
        <f t="shared" si="5"/>
        <v>119.7</v>
      </c>
      <c r="G126" s="14">
        <f t="shared" si="6"/>
        <v>1</v>
      </c>
      <c r="H126" s="12">
        <f t="shared" si="7"/>
        <v>3.5909999999999997</v>
      </c>
    </row>
    <row r="127" spans="1:8" x14ac:dyDescent="0.3">
      <c r="A127" s="10">
        <v>4</v>
      </c>
      <c r="B127" s="10">
        <v>2</v>
      </c>
      <c r="C127" s="10">
        <v>138</v>
      </c>
      <c r="D127" s="22">
        <v>1</v>
      </c>
      <c r="E127" s="11">
        <f t="shared" si="4"/>
        <v>0</v>
      </c>
      <c r="F127" s="13">
        <f t="shared" si="5"/>
        <v>138</v>
      </c>
      <c r="G127" s="14">
        <f t="shared" si="6"/>
        <v>1</v>
      </c>
      <c r="H127" s="12">
        <f t="shared" si="7"/>
        <v>4.1399999999999997</v>
      </c>
    </row>
    <row r="128" spans="1:8" x14ac:dyDescent="0.3">
      <c r="A128" s="10">
        <v>4</v>
      </c>
      <c r="B128" s="10">
        <v>2</v>
      </c>
      <c r="C128" s="10">
        <v>172</v>
      </c>
      <c r="D128" s="22">
        <v>2</v>
      </c>
      <c r="E128" s="11">
        <f t="shared" si="4"/>
        <v>8.6</v>
      </c>
      <c r="F128" s="13">
        <f t="shared" si="5"/>
        <v>163.4</v>
      </c>
      <c r="G128" s="14">
        <f t="shared" si="6"/>
        <v>1</v>
      </c>
      <c r="H128" s="12">
        <f t="shared" si="7"/>
        <v>4.9020000000000001</v>
      </c>
    </row>
    <row r="129" spans="1:8" x14ac:dyDescent="0.3">
      <c r="A129" s="10">
        <v>4</v>
      </c>
      <c r="B129" s="10">
        <v>2</v>
      </c>
      <c r="C129" s="10">
        <v>125</v>
      </c>
      <c r="D129" s="22">
        <v>2</v>
      </c>
      <c r="E129" s="11">
        <f t="shared" si="4"/>
        <v>6.25</v>
      </c>
      <c r="F129" s="13">
        <f t="shared" si="5"/>
        <v>118.75</v>
      </c>
      <c r="G129" s="14">
        <f t="shared" si="6"/>
        <v>1</v>
      </c>
      <c r="H129" s="12">
        <f t="shared" si="7"/>
        <v>3.5625</v>
      </c>
    </row>
    <row r="130" spans="1:8" x14ac:dyDescent="0.3">
      <c r="A130" s="10">
        <v>4</v>
      </c>
      <c r="B130" s="10">
        <v>2</v>
      </c>
      <c r="C130" s="10">
        <v>291</v>
      </c>
      <c r="D130" s="22">
        <v>2</v>
      </c>
      <c r="E130" s="11">
        <f t="shared" si="4"/>
        <v>14.55</v>
      </c>
      <c r="F130" s="13">
        <f t="shared" si="5"/>
        <v>276.45</v>
      </c>
      <c r="G130" s="14">
        <f t="shared" si="6"/>
        <v>1</v>
      </c>
      <c r="H130" s="12">
        <f t="shared" si="7"/>
        <v>8.2934999999999999</v>
      </c>
    </row>
    <row r="131" spans="1:8" x14ac:dyDescent="0.3">
      <c r="A131" s="10">
        <v>4</v>
      </c>
      <c r="B131" s="10">
        <v>2</v>
      </c>
      <c r="C131" s="10">
        <v>168</v>
      </c>
      <c r="D131" s="22">
        <v>3</v>
      </c>
      <c r="E131" s="11">
        <f t="shared" si="4"/>
        <v>16.8</v>
      </c>
      <c r="F131" s="13">
        <f t="shared" si="5"/>
        <v>151.19999999999999</v>
      </c>
      <c r="G131" s="14">
        <f t="shared" si="6"/>
        <v>1</v>
      </c>
      <c r="H131" s="12">
        <f t="shared" si="7"/>
        <v>4.5359999999999996</v>
      </c>
    </row>
    <row r="132" spans="1:8" x14ac:dyDescent="0.3">
      <c r="A132" s="10">
        <v>4</v>
      </c>
      <c r="B132" s="10">
        <v>2</v>
      </c>
      <c r="C132" s="10">
        <v>284</v>
      </c>
      <c r="D132" s="22">
        <v>3</v>
      </c>
      <c r="E132" s="11">
        <f t="shared" ref="E132:E195" si="8">IF(D132=1,C132*$K$5,IF(D132=2,C132*$K$6,C132*$K$7))</f>
        <v>28.400000000000002</v>
      </c>
      <c r="F132" s="13">
        <f t="shared" ref="F132:F195" si="9">C132-E132</f>
        <v>255.6</v>
      </c>
      <c r="G132" s="14">
        <f t="shared" ref="G132:G195" si="10">IF(F132&gt;=100,1,0)</f>
        <v>1</v>
      </c>
      <c r="H132" s="12">
        <f t="shared" ref="H132:H195" si="11">IF(F132&gt;=100,F132*$K$2,0)</f>
        <v>7.6679999999999993</v>
      </c>
    </row>
    <row r="133" spans="1:8" x14ac:dyDescent="0.3">
      <c r="A133" s="10">
        <v>4</v>
      </c>
      <c r="B133" s="10">
        <v>2</v>
      </c>
      <c r="C133" s="10">
        <v>214</v>
      </c>
      <c r="D133" s="22">
        <v>2</v>
      </c>
      <c r="E133" s="11">
        <f t="shared" si="8"/>
        <v>10.700000000000001</v>
      </c>
      <c r="F133" s="13">
        <f t="shared" si="9"/>
        <v>203.3</v>
      </c>
      <c r="G133" s="14">
        <f t="shared" si="10"/>
        <v>1</v>
      </c>
      <c r="H133" s="12">
        <f t="shared" si="11"/>
        <v>6.0990000000000002</v>
      </c>
    </row>
    <row r="134" spans="1:8" x14ac:dyDescent="0.3">
      <c r="A134" s="10">
        <v>4</v>
      </c>
      <c r="B134" s="10">
        <v>2</v>
      </c>
      <c r="C134" s="10">
        <v>69</v>
      </c>
      <c r="D134" s="22">
        <v>2</v>
      </c>
      <c r="E134" s="11">
        <f t="shared" si="8"/>
        <v>3.45</v>
      </c>
      <c r="F134" s="13">
        <f t="shared" si="9"/>
        <v>65.55</v>
      </c>
      <c r="G134" s="14">
        <f t="shared" si="10"/>
        <v>0</v>
      </c>
      <c r="H134" s="12">
        <f t="shared" si="11"/>
        <v>0</v>
      </c>
    </row>
    <row r="135" spans="1:8" x14ac:dyDescent="0.3">
      <c r="A135" s="10">
        <v>4</v>
      </c>
      <c r="B135" s="10">
        <v>2</v>
      </c>
      <c r="C135" s="10">
        <v>122</v>
      </c>
      <c r="D135" s="22">
        <v>3</v>
      </c>
      <c r="E135" s="11">
        <f t="shared" si="8"/>
        <v>12.200000000000001</v>
      </c>
      <c r="F135" s="13">
        <f t="shared" si="9"/>
        <v>109.8</v>
      </c>
      <c r="G135" s="14">
        <f t="shared" si="10"/>
        <v>1</v>
      </c>
      <c r="H135" s="12">
        <f t="shared" si="11"/>
        <v>3.2939999999999996</v>
      </c>
    </row>
    <row r="136" spans="1:8" x14ac:dyDescent="0.3">
      <c r="A136" s="10">
        <v>4</v>
      </c>
      <c r="B136" s="10">
        <v>2</v>
      </c>
      <c r="C136" s="10">
        <v>118</v>
      </c>
      <c r="D136" s="22">
        <v>2</v>
      </c>
      <c r="E136" s="11">
        <f t="shared" si="8"/>
        <v>5.9</v>
      </c>
      <c r="F136" s="13">
        <f t="shared" si="9"/>
        <v>112.1</v>
      </c>
      <c r="G136" s="14">
        <f t="shared" si="10"/>
        <v>1</v>
      </c>
      <c r="H136" s="12">
        <f t="shared" si="11"/>
        <v>3.3629999999999995</v>
      </c>
    </row>
    <row r="137" spans="1:8" x14ac:dyDescent="0.3">
      <c r="A137" s="10">
        <v>4</v>
      </c>
      <c r="B137" s="10">
        <v>2</v>
      </c>
      <c r="C137" s="10">
        <v>147</v>
      </c>
      <c r="D137" s="22">
        <v>2</v>
      </c>
      <c r="E137" s="11">
        <f t="shared" si="8"/>
        <v>7.3500000000000005</v>
      </c>
      <c r="F137" s="13">
        <f t="shared" si="9"/>
        <v>139.65</v>
      </c>
      <c r="G137" s="14">
        <f t="shared" si="10"/>
        <v>1</v>
      </c>
      <c r="H137" s="12">
        <f t="shared" si="11"/>
        <v>4.1894999999999998</v>
      </c>
    </row>
    <row r="138" spans="1:8" x14ac:dyDescent="0.3">
      <c r="A138" s="10">
        <v>4</v>
      </c>
      <c r="B138" s="10">
        <v>2</v>
      </c>
      <c r="C138" s="10">
        <v>232</v>
      </c>
      <c r="D138" s="22">
        <v>2</v>
      </c>
      <c r="E138" s="11">
        <f t="shared" si="8"/>
        <v>11.600000000000001</v>
      </c>
      <c r="F138" s="13">
        <f t="shared" si="9"/>
        <v>220.4</v>
      </c>
      <c r="G138" s="14">
        <f t="shared" si="10"/>
        <v>1</v>
      </c>
      <c r="H138" s="12">
        <f t="shared" si="11"/>
        <v>6.6120000000000001</v>
      </c>
    </row>
    <row r="139" spans="1:8" x14ac:dyDescent="0.3">
      <c r="A139" s="10">
        <v>4</v>
      </c>
      <c r="B139" s="10">
        <v>2</v>
      </c>
      <c r="C139" s="10">
        <v>193</v>
      </c>
      <c r="D139" s="22">
        <v>2</v>
      </c>
      <c r="E139" s="11">
        <f t="shared" si="8"/>
        <v>9.65</v>
      </c>
      <c r="F139" s="13">
        <f t="shared" si="9"/>
        <v>183.35</v>
      </c>
      <c r="G139" s="14">
        <f t="shared" si="10"/>
        <v>1</v>
      </c>
      <c r="H139" s="12">
        <f t="shared" si="11"/>
        <v>5.5004999999999997</v>
      </c>
    </row>
    <row r="140" spans="1:8" x14ac:dyDescent="0.3">
      <c r="A140" s="10">
        <v>4</v>
      </c>
      <c r="B140" s="10">
        <v>2</v>
      </c>
      <c r="C140" s="10">
        <v>150</v>
      </c>
      <c r="D140" s="22">
        <v>1</v>
      </c>
      <c r="E140" s="11">
        <f t="shared" si="8"/>
        <v>0</v>
      </c>
      <c r="F140" s="13">
        <f t="shared" si="9"/>
        <v>150</v>
      </c>
      <c r="G140" s="14">
        <f t="shared" si="10"/>
        <v>1</v>
      </c>
      <c r="H140" s="12">
        <f t="shared" si="11"/>
        <v>4.5</v>
      </c>
    </row>
    <row r="141" spans="1:8" x14ac:dyDescent="0.3">
      <c r="A141" s="10">
        <v>4</v>
      </c>
      <c r="B141" s="10">
        <v>2</v>
      </c>
      <c r="C141" s="10">
        <v>88</v>
      </c>
      <c r="D141" s="22">
        <v>2</v>
      </c>
      <c r="E141" s="11">
        <f t="shared" si="8"/>
        <v>4.4000000000000004</v>
      </c>
      <c r="F141" s="13">
        <f t="shared" si="9"/>
        <v>83.6</v>
      </c>
      <c r="G141" s="14">
        <f t="shared" si="10"/>
        <v>0</v>
      </c>
      <c r="H141" s="12">
        <f t="shared" si="11"/>
        <v>0</v>
      </c>
    </row>
    <row r="142" spans="1:8" x14ac:dyDescent="0.3">
      <c r="A142" s="10">
        <v>4</v>
      </c>
      <c r="B142" s="10">
        <v>2</v>
      </c>
      <c r="C142" s="10">
        <v>140</v>
      </c>
      <c r="D142" s="22">
        <v>1</v>
      </c>
      <c r="E142" s="11">
        <f t="shared" si="8"/>
        <v>0</v>
      </c>
      <c r="F142" s="13">
        <f t="shared" si="9"/>
        <v>140</v>
      </c>
      <c r="G142" s="14">
        <f t="shared" si="10"/>
        <v>1</v>
      </c>
      <c r="H142" s="12">
        <f t="shared" si="11"/>
        <v>4.2</v>
      </c>
    </row>
    <row r="143" spans="1:8" x14ac:dyDescent="0.3">
      <c r="A143" s="10">
        <v>4</v>
      </c>
      <c r="B143" s="10">
        <v>2</v>
      </c>
      <c r="C143" s="10">
        <v>239</v>
      </c>
      <c r="D143" s="22">
        <v>3</v>
      </c>
      <c r="E143" s="11">
        <f t="shared" si="8"/>
        <v>23.900000000000002</v>
      </c>
      <c r="F143" s="13">
        <f t="shared" si="9"/>
        <v>215.1</v>
      </c>
      <c r="G143" s="14">
        <f t="shared" si="10"/>
        <v>1</v>
      </c>
      <c r="H143" s="12">
        <f t="shared" si="11"/>
        <v>6.4529999999999994</v>
      </c>
    </row>
    <row r="144" spans="1:8" x14ac:dyDescent="0.3">
      <c r="A144" s="10">
        <v>4</v>
      </c>
      <c r="B144" s="10">
        <v>2</v>
      </c>
      <c r="C144" s="10">
        <v>167</v>
      </c>
      <c r="D144" s="22">
        <v>2</v>
      </c>
      <c r="E144" s="11">
        <f t="shared" si="8"/>
        <v>8.35</v>
      </c>
      <c r="F144" s="13">
        <f t="shared" si="9"/>
        <v>158.65</v>
      </c>
      <c r="G144" s="14">
        <f t="shared" si="10"/>
        <v>1</v>
      </c>
      <c r="H144" s="12">
        <f t="shared" si="11"/>
        <v>4.7595000000000001</v>
      </c>
    </row>
    <row r="145" spans="1:8" x14ac:dyDescent="0.3">
      <c r="A145" s="10">
        <v>4</v>
      </c>
      <c r="B145" s="10">
        <v>2</v>
      </c>
      <c r="C145" s="10">
        <v>213</v>
      </c>
      <c r="D145" s="22">
        <v>2</v>
      </c>
      <c r="E145" s="11">
        <f t="shared" si="8"/>
        <v>10.65</v>
      </c>
      <c r="F145" s="13">
        <f t="shared" si="9"/>
        <v>202.35</v>
      </c>
      <c r="G145" s="14">
        <f t="shared" si="10"/>
        <v>1</v>
      </c>
      <c r="H145" s="12">
        <f t="shared" si="11"/>
        <v>6.0705</v>
      </c>
    </row>
    <row r="146" spans="1:8" x14ac:dyDescent="0.3">
      <c r="A146" s="10">
        <v>4</v>
      </c>
      <c r="B146" s="10">
        <v>3</v>
      </c>
      <c r="C146" s="10">
        <v>283</v>
      </c>
      <c r="D146" s="22">
        <v>2</v>
      </c>
      <c r="E146" s="11">
        <f t="shared" si="8"/>
        <v>14.15</v>
      </c>
      <c r="F146" s="13">
        <f t="shared" si="9"/>
        <v>268.85000000000002</v>
      </c>
      <c r="G146" s="14">
        <f t="shared" si="10"/>
        <v>1</v>
      </c>
      <c r="H146" s="12">
        <f t="shared" si="11"/>
        <v>8.0655000000000001</v>
      </c>
    </row>
    <row r="147" spans="1:8" x14ac:dyDescent="0.3">
      <c r="A147" s="10">
        <v>4</v>
      </c>
      <c r="B147" s="10">
        <v>3</v>
      </c>
      <c r="C147" s="10">
        <v>284</v>
      </c>
      <c r="D147" s="22">
        <v>2</v>
      </c>
      <c r="E147" s="11">
        <f t="shared" si="8"/>
        <v>14.200000000000001</v>
      </c>
      <c r="F147" s="13">
        <f t="shared" si="9"/>
        <v>269.8</v>
      </c>
      <c r="G147" s="14">
        <f t="shared" si="10"/>
        <v>1</v>
      </c>
      <c r="H147" s="12">
        <f t="shared" si="11"/>
        <v>8.0939999999999994</v>
      </c>
    </row>
    <row r="148" spans="1:8" x14ac:dyDescent="0.3">
      <c r="A148" s="10">
        <v>4</v>
      </c>
      <c r="B148" s="10">
        <v>3</v>
      </c>
      <c r="C148" s="10">
        <v>60</v>
      </c>
      <c r="D148" s="22">
        <v>1</v>
      </c>
      <c r="E148" s="11">
        <f t="shared" si="8"/>
        <v>0</v>
      </c>
      <c r="F148" s="13">
        <f t="shared" si="9"/>
        <v>60</v>
      </c>
      <c r="G148" s="14">
        <f t="shared" si="10"/>
        <v>0</v>
      </c>
      <c r="H148" s="12">
        <f t="shared" si="11"/>
        <v>0</v>
      </c>
    </row>
    <row r="149" spans="1:8" x14ac:dyDescent="0.3">
      <c r="A149" s="10">
        <v>4</v>
      </c>
      <c r="B149" s="10">
        <v>3</v>
      </c>
      <c r="C149" s="10">
        <v>91</v>
      </c>
      <c r="D149" s="22">
        <v>3</v>
      </c>
      <c r="E149" s="11">
        <f t="shared" si="8"/>
        <v>9.1</v>
      </c>
      <c r="F149" s="13">
        <f t="shared" si="9"/>
        <v>81.900000000000006</v>
      </c>
      <c r="G149" s="14">
        <f t="shared" si="10"/>
        <v>0</v>
      </c>
      <c r="H149" s="12">
        <f t="shared" si="11"/>
        <v>0</v>
      </c>
    </row>
    <row r="150" spans="1:8" x14ac:dyDescent="0.3">
      <c r="A150" s="10">
        <v>4</v>
      </c>
      <c r="B150" s="10">
        <v>3</v>
      </c>
      <c r="C150" s="10">
        <v>120</v>
      </c>
      <c r="D150" s="22">
        <v>1</v>
      </c>
      <c r="E150" s="11">
        <f t="shared" si="8"/>
        <v>0</v>
      </c>
      <c r="F150" s="13">
        <f t="shared" si="9"/>
        <v>120</v>
      </c>
      <c r="G150" s="14">
        <f t="shared" si="10"/>
        <v>1</v>
      </c>
      <c r="H150" s="12">
        <f t="shared" si="11"/>
        <v>3.5999999999999996</v>
      </c>
    </row>
    <row r="151" spans="1:8" x14ac:dyDescent="0.3">
      <c r="A151" s="10">
        <v>4</v>
      </c>
      <c r="B151" s="10">
        <v>3</v>
      </c>
      <c r="C151" s="10">
        <v>221</v>
      </c>
      <c r="D151" s="22">
        <v>2</v>
      </c>
      <c r="E151" s="11">
        <f t="shared" si="8"/>
        <v>11.05</v>
      </c>
      <c r="F151" s="13">
        <f t="shared" si="9"/>
        <v>209.95</v>
      </c>
      <c r="G151" s="14">
        <f t="shared" si="10"/>
        <v>1</v>
      </c>
      <c r="H151" s="12">
        <f t="shared" si="11"/>
        <v>6.2984999999999998</v>
      </c>
    </row>
    <row r="152" spans="1:8" x14ac:dyDescent="0.3">
      <c r="A152" s="10">
        <v>4</v>
      </c>
      <c r="B152" s="10">
        <v>3</v>
      </c>
      <c r="C152" s="10">
        <v>206</v>
      </c>
      <c r="D152" s="22">
        <v>3</v>
      </c>
      <c r="E152" s="11">
        <f t="shared" si="8"/>
        <v>20.6</v>
      </c>
      <c r="F152" s="13">
        <f t="shared" si="9"/>
        <v>185.4</v>
      </c>
      <c r="G152" s="14">
        <f t="shared" si="10"/>
        <v>1</v>
      </c>
      <c r="H152" s="12">
        <f t="shared" si="11"/>
        <v>5.5620000000000003</v>
      </c>
    </row>
    <row r="153" spans="1:8" x14ac:dyDescent="0.3">
      <c r="A153" s="10">
        <v>4</v>
      </c>
      <c r="B153" s="10">
        <v>3</v>
      </c>
      <c r="C153" s="10">
        <v>131</v>
      </c>
      <c r="D153" s="22">
        <v>2</v>
      </c>
      <c r="E153" s="11">
        <f t="shared" si="8"/>
        <v>6.5500000000000007</v>
      </c>
      <c r="F153" s="13">
        <f t="shared" si="9"/>
        <v>124.45</v>
      </c>
      <c r="G153" s="14">
        <f t="shared" si="10"/>
        <v>1</v>
      </c>
      <c r="H153" s="12">
        <f t="shared" si="11"/>
        <v>3.7334999999999998</v>
      </c>
    </row>
    <row r="154" spans="1:8" x14ac:dyDescent="0.3">
      <c r="A154" s="10">
        <v>4</v>
      </c>
      <c r="B154" s="10">
        <v>3</v>
      </c>
      <c r="C154" s="10">
        <v>237</v>
      </c>
      <c r="D154" s="22">
        <v>1</v>
      </c>
      <c r="E154" s="11">
        <f t="shared" si="8"/>
        <v>0</v>
      </c>
      <c r="F154" s="13">
        <f t="shared" si="9"/>
        <v>237</v>
      </c>
      <c r="G154" s="14">
        <f t="shared" si="10"/>
        <v>1</v>
      </c>
      <c r="H154" s="12">
        <f t="shared" si="11"/>
        <v>7.1099999999999994</v>
      </c>
    </row>
    <row r="155" spans="1:8" x14ac:dyDescent="0.3">
      <c r="A155" s="10">
        <v>4</v>
      </c>
      <c r="B155" s="10">
        <v>3</v>
      </c>
      <c r="C155" s="10">
        <v>194</v>
      </c>
      <c r="D155" s="22">
        <v>1</v>
      </c>
      <c r="E155" s="11">
        <f t="shared" si="8"/>
        <v>0</v>
      </c>
      <c r="F155" s="13">
        <f t="shared" si="9"/>
        <v>194</v>
      </c>
      <c r="G155" s="14">
        <f t="shared" si="10"/>
        <v>1</v>
      </c>
      <c r="H155" s="12">
        <f t="shared" si="11"/>
        <v>5.8199999999999994</v>
      </c>
    </row>
    <row r="156" spans="1:8" x14ac:dyDescent="0.3">
      <c r="A156" s="10">
        <v>5</v>
      </c>
      <c r="B156" s="10">
        <v>1</v>
      </c>
      <c r="C156" s="10">
        <v>281</v>
      </c>
      <c r="D156" s="22">
        <v>1</v>
      </c>
      <c r="E156" s="11">
        <f t="shared" si="8"/>
        <v>0</v>
      </c>
      <c r="F156" s="13">
        <f t="shared" si="9"/>
        <v>281</v>
      </c>
      <c r="G156" s="14">
        <f t="shared" si="10"/>
        <v>1</v>
      </c>
      <c r="H156" s="12">
        <f t="shared" si="11"/>
        <v>8.43</v>
      </c>
    </row>
    <row r="157" spans="1:8" x14ac:dyDescent="0.3">
      <c r="A157" s="10">
        <v>5</v>
      </c>
      <c r="B157" s="10">
        <v>1</v>
      </c>
      <c r="C157" s="10">
        <v>242</v>
      </c>
      <c r="D157" s="22">
        <v>2</v>
      </c>
      <c r="E157" s="11">
        <f t="shared" si="8"/>
        <v>12.100000000000001</v>
      </c>
      <c r="F157" s="13">
        <f t="shared" si="9"/>
        <v>229.9</v>
      </c>
      <c r="G157" s="14">
        <f t="shared" si="10"/>
        <v>1</v>
      </c>
      <c r="H157" s="12">
        <f t="shared" si="11"/>
        <v>6.8970000000000002</v>
      </c>
    </row>
    <row r="158" spans="1:8" x14ac:dyDescent="0.3">
      <c r="A158" s="10">
        <v>5</v>
      </c>
      <c r="B158" s="10">
        <v>1</v>
      </c>
      <c r="C158" s="10">
        <v>257</v>
      </c>
      <c r="D158" s="22">
        <v>1</v>
      </c>
      <c r="E158" s="11">
        <f t="shared" si="8"/>
        <v>0</v>
      </c>
      <c r="F158" s="13">
        <f t="shared" si="9"/>
        <v>257</v>
      </c>
      <c r="G158" s="14">
        <f t="shared" si="10"/>
        <v>1</v>
      </c>
      <c r="H158" s="12">
        <f t="shared" si="11"/>
        <v>7.71</v>
      </c>
    </row>
    <row r="159" spans="1:8" x14ac:dyDescent="0.3">
      <c r="A159" s="10">
        <v>5</v>
      </c>
      <c r="B159" s="10">
        <v>1</v>
      </c>
      <c r="C159" s="10">
        <v>299</v>
      </c>
      <c r="D159" s="22">
        <v>2</v>
      </c>
      <c r="E159" s="11">
        <f t="shared" si="8"/>
        <v>14.950000000000001</v>
      </c>
      <c r="F159" s="13">
        <f t="shared" si="9"/>
        <v>284.05</v>
      </c>
      <c r="G159" s="14">
        <f t="shared" si="10"/>
        <v>1</v>
      </c>
      <c r="H159" s="12">
        <f t="shared" si="11"/>
        <v>8.5214999999999996</v>
      </c>
    </row>
    <row r="160" spans="1:8" x14ac:dyDescent="0.3">
      <c r="A160" s="10">
        <v>5</v>
      </c>
      <c r="B160" s="10">
        <v>1</v>
      </c>
      <c r="C160" s="10">
        <v>137</v>
      </c>
      <c r="D160" s="22">
        <v>3</v>
      </c>
      <c r="E160" s="11">
        <f t="shared" si="8"/>
        <v>13.700000000000001</v>
      </c>
      <c r="F160" s="13">
        <f t="shared" si="9"/>
        <v>123.3</v>
      </c>
      <c r="G160" s="14">
        <f t="shared" si="10"/>
        <v>1</v>
      </c>
      <c r="H160" s="12">
        <f t="shared" si="11"/>
        <v>3.6989999999999998</v>
      </c>
    </row>
    <row r="161" spans="1:8" x14ac:dyDescent="0.3">
      <c r="A161" s="10">
        <v>5</v>
      </c>
      <c r="B161" s="10">
        <v>1</v>
      </c>
      <c r="C161" s="10">
        <v>172</v>
      </c>
      <c r="D161" s="22">
        <v>1</v>
      </c>
      <c r="E161" s="11">
        <f t="shared" si="8"/>
        <v>0</v>
      </c>
      <c r="F161" s="13">
        <f t="shared" si="9"/>
        <v>172</v>
      </c>
      <c r="G161" s="14">
        <f t="shared" si="10"/>
        <v>1</v>
      </c>
      <c r="H161" s="12">
        <f t="shared" si="11"/>
        <v>5.16</v>
      </c>
    </row>
    <row r="162" spans="1:8" x14ac:dyDescent="0.3">
      <c r="A162" s="10">
        <v>5</v>
      </c>
      <c r="B162" s="10">
        <v>1</v>
      </c>
      <c r="C162" s="10">
        <v>129</v>
      </c>
      <c r="D162" s="22">
        <v>1</v>
      </c>
      <c r="E162" s="11">
        <f t="shared" si="8"/>
        <v>0</v>
      </c>
      <c r="F162" s="13">
        <f t="shared" si="9"/>
        <v>129</v>
      </c>
      <c r="G162" s="14">
        <f t="shared" si="10"/>
        <v>1</v>
      </c>
      <c r="H162" s="12">
        <f t="shared" si="11"/>
        <v>3.8699999999999997</v>
      </c>
    </row>
    <row r="163" spans="1:8" x14ac:dyDescent="0.3">
      <c r="A163" s="10">
        <v>5</v>
      </c>
      <c r="B163" s="10">
        <v>1</v>
      </c>
      <c r="C163" s="10">
        <v>91</v>
      </c>
      <c r="D163" s="22">
        <v>2</v>
      </c>
      <c r="E163" s="11">
        <f t="shared" si="8"/>
        <v>4.55</v>
      </c>
      <c r="F163" s="13">
        <f t="shared" si="9"/>
        <v>86.45</v>
      </c>
      <c r="G163" s="14">
        <f t="shared" si="10"/>
        <v>0</v>
      </c>
      <c r="H163" s="12">
        <f t="shared" si="11"/>
        <v>0</v>
      </c>
    </row>
    <row r="164" spans="1:8" x14ac:dyDescent="0.3">
      <c r="A164" s="10">
        <v>5</v>
      </c>
      <c r="B164" s="10">
        <v>1</v>
      </c>
      <c r="C164" s="10">
        <v>154</v>
      </c>
      <c r="D164" s="22">
        <v>2</v>
      </c>
      <c r="E164" s="11">
        <f t="shared" si="8"/>
        <v>7.7</v>
      </c>
      <c r="F164" s="13">
        <f t="shared" si="9"/>
        <v>146.30000000000001</v>
      </c>
      <c r="G164" s="14">
        <f t="shared" si="10"/>
        <v>1</v>
      </c>
      <c r="H164" s="12">
        <f t="shared" si="11"/>
        <v>4.3890000000000002</v>
      </c>
    </row>
    <row r="165" spans="1:8" x14ac:dyDescent="0.3">
      <c r="A165" s="10">
        <v>5</v>
      </c>
      <c r="B165" s="10">
        <v>1</v>
      </c>
      <c r="C165" s="10">
        <v>62</v>
      </c>
      <c r="D165" s="22">
        <v>2</v>
      </c>
      <c r="E165" s="11">
        <f t="shared" si="8"/>
        <v>3.1</v>
      </c>
      <c r="F165" s="13">
        <f t="shared" si="9"/>
        <v>58.9</v>
      </c>
      <c r="G165" s="14">
        <f t="shared" si="10"/>
        <v>0</v>
      </c>
      <c r="H165" s="12">
        <f t="shared" si="11"/>
        <v>0</v>
      </c>
    </row>
    <row r="166" spans="1:8" x14ac:dyDescent="0.3">
      <c r="A166" s="10">
        <v>5</v>
      </c>
      <c r="B166" s="10">
        <v>1</v>
      </c>
      <c r="C166" s="10">
        <v>123</v>
      </c>
      <c r="D166" s="22">
        <v>2</v>
      </c>
      <c r="E166" s="11">
        <f t="shared" si="8"/>
        <v>6.15</v>
      </c>
      <c r="F166" s="13">
        <f t="shared" si="9"/>
        <v>116.85</v>
      </c>
      <c r="G166" s="14">
        <f t="shared" si="10"/>
        <v>1</v>
      </c>
      <c r="H166" s="12">
        <f t="shared" si="11"/>
        <v>3.5054999999999996</v>
      </c>
    </row>
    <row r="167" spans="1:8" x14ac:dyDescent="0.3">
      <c r="A167" s="10">
        <v>5</v>
      </c>
      <c r="B167" s="10">
        <v>1</v>
      </c>
      <c r="C167" s="10">
        <v>112</v>
      </c>
      <c r="D167" s="22">
        <v>3</v>
      </c>
      <c r="E167" s="11">
        <f t="shared" si="8"/>
        <v>11.200000000000001</v>
      </c>
      <c r="F167" s="13">
        <f t="shared" si="9"/>
        <v>100.8</v>
      </c>
      <c r="G167" s="14">
        <f t="shared" si="10"/>
        <v>1</v>
      </c>
      <c r="H167" s="12">
        <f t="shared" si="11"/>
        <v>3.024</v>
      </c>
    </row>
    <row r="168" spans="1:8" x14ac:dyDescent="0.3">
      <c r="A168" s="10">
        <v>5</v>
      </c>
      <c r="B168" s="10">
        <v>1</v>
      </c>
      <c r="C168" s="10">
        <v>261</v>
      </c>
      <c r="D168" s="22">
        <v>2</v>
      </c>
      <c r="E168" s="11">
        <f t="shared" si="8"/>
        <v>13.05</v>
      </c>
      <c r="F168" s="13">
        <f t="shared" si="9"/>
        <v>247.95</v>
      </c>
      <c r="G168" s="14">
        <f t="shared" si="10"/>
        <v>1</v>
      </c>
      <c r="H168" s="12">
        <f t="shared" si="11"/>
        <v>7.4384999999999994</v>
      </c>
    </row>
    <row r="169" spans="1:8" x14ac:dyDescent="0.3">
      <c r="A169" s="10">
        <v>5</v>
      </c>
      <c r="B169" s="10">
        <v>1</v>
      </c>
      <c r="C169" s="10">
        <v>130</v>
      </c>
      <c r="D169" s="22">
        <v>3</v>
      </c>
      <c r="E169" s="11">
        <f t="shared" si="8"/>
        <v>13</v>
      </c>
      <c r="F169" s="13">
        <f t="shared" si="9"/>
        <v>117</v>
      </c>
      <c r="G169" s="14">
        <f t="shared" si="10"/>
        <v>1</v>
      </c>
      <c r="H169" s="12">
        <f t="shared" si="11"/>
        <v>3.51</v>
      </c>
    </row>
    <row r="170" spans="1:8" x14ac:dyDescent="0.3">
      <c r="A170" s="10">
        <v>5</v>
      </c>
      <c r="B170" s="10">
        <v>1</v>
      </c>
      <c r="C170" s="10">
        <v>107</v>
      </c>
      <c r="D170" s="22">
        <v>3</v>
      </c>
      <c r="E170" s="11">
        <f t="shared" si="8"/>
        <v>10.700000000000001</v>
      </c>
      <c r="F170" s="13">
        <f t="shared" si="9"/>
        <v>96.3</v>
      </c>
      <c r="G170" s="14">
        <f t="shared" si="10"/>
        <v>0</v>
      </c>
      <c r="H170" s="12">
        <f t="shared" si="11"/>
        <v>0</v>
      </c>
    </row>
    <row r="171" spans="1:8" x14ac:dyDescent="0.3">
      <c r="A171" s="10">
        <v>5</v>
      </c>
      <c r="B171" s="10">
        <v>2</v>
      </c>
      <c r="C171" s="10">
        <v>252</v>
      </c>
      <c r="D171" s="22">
        <v>2</v>
      </c>
      <c r="E171" s="11">
        <f t="shared" si="8"/>
        <v>12.600000000000001</v>
      </c>
      <c r="F171" s="13">
        <f t="shared" si="9"/>
        <v>239.4</v>
      </c>
      <c r="G171" s="14">
        <f t="shared" si="10"/>
        <v>1</v>
      </c>
      <c r="H171" s="12">
        <f t="shared" si="11"/>
        <v>7.1819999999999995</v>
      </c>
    </row>
    <row r="172" spans="1:8" x14ac:dyDescent="0.3">
      <c r="A172" s="10">
        <v>5</v>
      </c>
      <c r="B172" s="10">
        <v>2</v>
      </c>
      <c r="C172" s="10">
        <v>95</v>
      </c>
      <c r="D172" s="22">
        <v>3</v>
      </c>
      <c r="E172" s="11">
        <f t="shared" si="8"/>
        <v>9.5</v>
      </c>
      <c r="F172" s="13">
        <f t="shared" si="9"/>
        <v>85.5</v>
      </c>
      <c r="G172" s="14">
        <f t="shared" si="10"/>
        <v>0</v>
      </c>
      <c r="H172" s="12">
        <f t="shared" si="11"/>
        <v>0</v>
      </c>
    </row>
    <row r="173" spans="1:8" x14ac:dyDescent="0.3">
      <c r="A173" s="10">
        <v>5</v>
      </c>
      <c r="B173" s="10">
        <v>2</v>
      </c>
      <c r="C173" s="10">
        <v>124</v>
      </c>
      <c r="D173" s="22">
        <v>2</v>
      </c>
      <c r="E173" s="11">
        <f t="shared" si="8"/>
        <v>6.2</v>
      </c>
      <c r="F173" s="13">
        <f t="shared" si="9"/>
        <v>117.8</v>
      </c>
      <c r="G173" s="14">
        <f t="shared" si="10"/>
        <v>1</v>
      </c>
      <c r="H173" s="12">
        <f t="shared" si="11"/>
        <v>3.5339999999999998</v>
      </c>
    </row>
    <row r="174" spans="1:8" x14ac:dyDescent="0.3">
      <c r="A174" s="10">
        <v>5</v>
      </c>
      <c r="B174" s="10">
        <v>2</v>
      </c>
      <c r="C174" s="10">
        <v>212</v>
      </c>
      <c r="D174" s="22">
        <v>3</v>
      </c>
      <c r="E174" s="11">
        <f t="shared" si="8"/>
        <v>21.200000000000003</v>
      </c>
      <c r="F174" s="13">
        <f t="shared" si="9"/>
        <v>190.8</v>
      </c>
      <c r="G174" s="14">
        <f t="shared" si="10"/>
        <v>1</v>
      </c>
      <c r="H174" s="12">
        <f t="shared" si="11"/>
        <v>5.7240000000000002</v>
      </c>
    </row>
    <row r="175" spans="1:8" x14ac:dyDescent="0.3">
      <c r="A175" s="10">
        <v>5</v>
      </c>
      <c r="B175" s="10">
        <v>2</v>
      </c>
      <c r="C175" s="10">
        <v>162</v>
      </c>
      <c r="D175" s="22">
        <v>3</v>
      </c>
      <c r="E175" s="11">
        <f t="shared" si="8"/>
        <v>16.2</v>
      </c>
      <c r="F175" s="13">
        <f t="shared" si="9"/>
        <v>145.80000000000001</v>
      </c>
      <c r="G175" s="14">
        <f t="shared" si="10"/>
        <v>1</v>
      </c>
      <c r="H175" s="12">
        <f t="shared" si="11"/>
        <v>4.3740000000000006</v>
      </c>
    </row>
    <row r="176" spans="1:8" x14ac:dyDescent="0.3">
      <c r="A176" s="10">
        <v>5</v>
      </c>
      <c r="B176" s="10">
        <v>2</v>
      </c>
      <c r="C176" s="10">
        <v>204</v>
      </c>
      <c r="D176" s="22">
        <v>3</v>
      </c>
      <c r="E176" s="11">
        <f t="shared" si="8"/>
        <v>20.400000000000002</v>
      </c>
      <c r="F176" s="13">
        <f t="shared" si="9"/>
        <v>183.6</v>
      </c>
      <c r="G176" s="14">
        <f t="shared" si="10"/>
        <v>1</v>
      </c>
      <c r="H176" s="12">
        <f t="shared" si="11"/>
        <v>5.508</v>
      </c>
    </row>
    <row r="177" spans="1:8" x14ac:dyDescent="0.3">
      <c r="A177" s="10">
        <v>5</v>
      </c>
      <c r="B177" s="10">
        <v>2</v>
      </c>
      <c r="C177" s="10">
        <v>282</v>
      </c>
      <c r="D177" s="22">
        <v>3</v>
      </c>
      <c r="E177" s="11">
        <f t="shared" si="8"/>
        <v>28.200000000000003</v>
      </c>
      <c r="F177" s="13">
        <f t="shared" si="9"/>
        <v>253.8</v>
      </c>
      <c r="G177" s="14">
        <f t="shared" si="10"/>
        <v>1</v>
      </c>
      <c r="H177" s="12">
        <f t="shared" si="11"/>
        <v>7.6139999999999999</v>
      </c>
    </row>
    <row r="178" spans="1:8" x14ac:dyDescent="0.3">
      <c r="A178" s="10">
        <v>5</v>
      </c>
      <c r="B178" s="10">
        <v>2</v>
      </c>
      <c r="C178" s="10">
        <v>65</v>
      </c>
      <c r="D178" s="22">
        <v>3</v>
      </c>
      <c r="E178" s="11">
        <f t="shared" si="8"/>
        <v>6.5</v>
      </c>
      <c r="F178" s="13">
        <f t="shared" si="9"/>
        <v>58.5</v>
      </c>
      <c r="G178" s="14">
        <f t="shared" si="10"/>
        <v>0</v>
      </c>
      <c r="H178" s="12">
        <f t="shared" si="11"/>
        <v>0</v>
      </c>
    </row>
    <row r="179" spans="1:8" x14ac:dyDescent="0.3">
      <c r="A179" s="10">
        <v>5</v>
      </c>
      <c r="B179" s="10">
        <v>2</v>
      </c>
      <c r="C179" s="10">
        <v>258</v>
      </c>
      <c r="D179" s="22">
        <v>1</v>
      </c>
      <c r="E179" s="11">
        <f t="shared" si="8"/>
        <v>0</v>
      </c>
      <c r="F179" s="13">
        <f t="shared" si="9"/>
        <v>258</v>
      </c>
      <c r="G179" s="14">
        <f t="shared" si="10"/>
        <v>1</v>
      </c>
      <c r="H179" s="12">
        <f t="shared" si="11"/>
        <v>7.7399999999999993</v>
      </c>
    </row>
    <row r="180" spans="1:8" x14ac:dyDescent="0.3">
      <c r="A180" s="10">
        <v>5</v>
      </c>
      <c r="B180" s="10">
        <v>2</v>
      </c>
      <c r="C180" s="10">
        <v>113</v>
      </c>
      <c r="D180" s="22">
        <v>1</v>
      </c>
      <c r="E180" s="11">
        <f t="shared" si="8"/>
        <v>0</v>
      </c>
      <c r="F180" s="13">
        <f t="shared" si="9"/>
        <v>113</v>
      </c>
      <c r="G180" s="14">
        <f t="shared" si="10"/>
        <v>1</v>
      </c>
      <c r="H180" s="12">
        <f t="shared" si="11"/>
        <v>3.3899999999999997</v>
      </c>
    </row>
    <row r="181" spans="1:8" x14ac:dyDescent="0.3">
      <c r="A181" s="10">
        <v>5</v>
      </c>
      <c r="B181" s="10">
        <v>2</v>
      </c>
      <c r="C181" s="10">
        <v>60</v>
      </c>
      <c r="D181" s="22">
        <v>2</v>
      </c>
      <c r="E181" s="11">
        <f t="shared" si="8"/>
        <v>3</v>
      </c>
      <c r="F181" s="13">
        <f t="shared" si="9"/>
        <v>57</v>
      </c>
      <c r="G181" s="14">
        <f t="shared" si="10"/>
        <v>0</v>
      </c>
      <c r="H181" s="12">
        <f t="shared" si="11"/>
        <v>0</v>
      </c>
    </row>
    <row r="182" spans="1:8" x14ac:dyDescent="0.3">
      <c r="A182" s="10">
        <v>5</v>
      </c>
      <c r="B182" s="10">
        <v>2</v>
      </c>
      <c r="C182" s="10">
        <v>264</v>
      </c>
      <c r="D182" s="22">
        <v>3</v>
      </c>
      <c r="E182" s="11">
        <f t="shared" si="8"/>
        <v>26.400000000000002</v>
      </c>
      <c r="F182" s="13">
        <f t="shared" si="9"/>
        <v>237.6</v>
      </c>
      <c r="G182" s="14">
        <f t="shared" si="10"/>
        <v>1</v>
      </c>
      <c r="H182" s="12">
        <f t="shared" si="11"/>
        <v>7.1279999999999992</v>
      </c>
    </row>
    <row r="183" spans="1:8" x14ac:dyDescent="0.3">
      <c r="A183" s="10">
        <v>5</v>
      </c>
      <c r="B183" s="10">
        <v>2</v>
      </c>
      <c r="C183" s="10">
        <v>266</v>
      </c>
      <c r="D183" s="22">
        <v>2</v>
      </c>
      <c r="E183" s="11">
        <f t="shared" si="8"/>
        <v>13.3</v>
      </c>
      <c r="F183" s="13">
        <f t="shared" si="9"/>
        <v>252.7</v>
      </c>
      <c r="G183" s="14">
        <f t="shared" si="10"/>
        <v>1</v>
      </c>
      <c r="H183" s="12">
        <f t="shared" si="11"/>
        <v>7.5809999999999995</v>
      </c>
    </row>
    <row r="184" spans="1:8" x14ac:dyDescent="0.3">
      <c r="A184" s="10">
        <v>5</v>
      </c>
      <c r="B184" s="10">
        <v>2</v>
      </c>
      <c r="C184" s="10">
        <v>213</v>
      </c>
      <c r="D184" s="22">
        <v>1</v>
      </c>
      <c r="E184" s="11">
        <f t="shared" si="8"/>
        <v>0</v>
      </c>
      <c r="F184" s="13">
        <f t="shared" si="9"/>
        <v>213</v>
      </c>
      <c r="G184" s="14">
        <f t="shared" si="10"/>
        <v>1</v>
      </c>
      <c r="H184" s="12">
        <f t="shared" si="11"/>
        <v>6.39</v>
      </c>
    </row>
    <row r="185" spans="1:8" x14ac:dyDescent="0.3">
      <c r="A185" s="10">
        <v>5</v>
      </c>
      <c r="B185" s="10">
        <v>2</v>
      </c>
      <c r="C185" s="10">
        <v>80</v>
      </c>
      <c r="D185" s="22">
        <v>3</v>
      </c>
      <c r="E185" s="11">
        <f t="shared" si="8"/>
        <v>8</v>
      </c>
      <c r="F185" s="13">
        <f t="shared" si="9"/>
        <v>72</v>
      </c>
      <c r="G185" s="14">
        <f t="shared" si="10"/>
        <v>0</v>
      </c>
      <c r="H185" s="12">
        <f t="shared" si="11"/>
        <v>0</v>
      </c>
    </row>
    <row r="186" spans="1:8" x14ac:dyDescent="0.3">
      <c r="A186" s="10">
        <v>5</v>
      </c>
      <c r="B186" s="10">
        <v>2</v>
      </c>
      <c r="C186" s="10">
        <v>70</v>
      </c>
      <c r="D186" s="22">
        <v>3</v>
      </c>
      <c r="E186" s="11">
        <f t="shared" si="8"/>
        <v>7</v>
      </c>
      <c r="F186" s="13">
        <f t="shared" si="9"/>
        <v>63</v>
      </c>
      <c r="G186" s="14">
        <f t="shared" si="10"/>
        <v>0</v>
      </c>
      <c r="H186" s="12">
        <f t="shared" si="11"/>
        <v>0</v>
      </c>
    </row>
    <row r="187" spans="1:8" x14ac:dyDescent="0.3">
      <c r="A187" s="10">
        <v>5</v>
      </c>
      <c r="B187" s="10">
        <v>3</v>
      </c>
      <c r="C187" s="10">
        <v>158</v>
      </c>
      <c r="D187" s="22">
        <v>1</v>
      </c>
      <c r="E187" s="11">
        <f t="shared" si="8"/>
        <v>0</v>
      </c>
      <c r="F187" s="13">
        <f t="shared" si="9"/>
        <v>158</v>
      </c>
      <c r="G187" s="14">
        <f t="shared" si="10"/>
        <v>1</v>
      </c>
      <c r="H187" s="12">
        <f t="shared" si="11"/>
        <v>4.74</v>
      </c>
    </row>
    <row r="188" spans="1:8" x14ac:dyDescent="0.3">
      <c r="A188" s="10">
        <v>5</v>
      </c>
      <c r="B188" s="10">
        <v>3</v>
      </c>
      <c r="C188" s="10">
        <v>290</v>
      </c>
      <c r="D188" s="22">
        <v>2</v>
      </c>
      <c r="E188" s="11">
        <f t="shared" si="8"/>
        <v>14.5</v>
      </c>
      <c r="F188" s="13">
        <f t="shared" si="9"/>
        <v>275.5</v>
      </c>
      <c r="G188" s="14">
        <f t="shared" si="10"/>
        <v>1</v>
      </c>
      <c r="H188" s="12">
        <f t="shared" si="11"/>
        <v>8.2650000000000006</v>
      </c>
    </row>
    <row r="189" spans="1:8" x14ac:dyDescent="0.3">
      <c r="A189" s="10">
        <v>5</v>
      </c>
      <c r="B189" s="10">
        <v>3</v>
      </c>
      <c r="C189" s="10">
        <v>133</v>
      </c>
      <c r="D189" s="22">
        <v>2</v>
      </c>
      <c r="E189" s="11">
        <f t="shared" si="8"/>
        <v>6.65</v>
      </c>
      <c r="F189" s="13">
        <f t="shared" si="9"/>
        <v>126.35</v>
      </c>
      <c r="G189" s="14">
        <f t="shared" si="10"/>
        <v>1</v>
      </c>
      <c r="H189" s="12">
        <f t="shared" si="11"/>
        <v>3.7904999999999998</v>
      </c>
    </row>
    <row r="190" spans="1:8" x14ac:dyDescent="0.3">
      <c r="A190" s="10">
        <v>5</v>
      </c>
      <c r="B190" s="10">
        <v>3</v>
      </c>
      <c r="C190" s="10">
        <v>58</v>
      </c>
      <c r="D190" s="22">
        <v>2</v>
      </c>
      <c r="E190" s="11">
        <f t="shared" si="8"/>
        <v>2.9000000000000004</v>
      </c>
      <c r="F190" s="13">
        <f t="shared" si="9"/>
        <v>55.1</v>
      </c>
      <c r="G190" s="14">
        <f t="shared" si="10"/>
        <v>0</v>
      </c>
      <c r="H190" s="12">
        <f t="shared" si="11"/>
        <v>0</v>
      </c>
    </row>
    <row r="191" spans="1:8" x14ac:dyDescent="0.3">
      <c r="A191" s="10">
        <v>5</v>
      </c>
      <c r="B191" s="10">
        <v>3</v>
      </c>
      <c r="C191" s="10">
        <v>132</v>
      </c>
      <c r="D191" s="22">
        <v>1</v>
      </c>
      <c r="E191" s="11">
        <f t="shared" si="8"/>
        <v>0</v>
      </c>
      <c r="F191" s="13">
        <f t="shared" si="9"/>
        <v>132</v>
      </c>
      <c r="G191" s="14">
        <f t="shared" si="10"/>
        <v>1</v>
      </c>
      <c r="H191" s="12">
        <f t="shared" si="11"/>
        <v>3.96</v>
      </c>
    </row>
    <row r="192" spans="1:8" x14ac:dyDescent="0.3">
      <c r="A192" s="10">
        <v>5</v>
      </c>
      <c r="B192" s="10">
        <v>3</v>
      </c>
      <c r="C192" s="10">
        <v>54</v>
      </c>
      <c r="D192" s="22">
        <v>3</v>
      </c>
      <c r="E192" s="11">
        <f t="shared" si="8"/>
        <v>5.4</v>
      </c>
      <c r="F192" s="13">
        <f t="shared" si="9"/>
        <v>48.6</v>
      </c>
      <c r="G192" s="14">
        <f t="shared" si="10"/>
        <v>0</v>
      </c>
      <c r="H192" s="12">
        <f t="shared" si="11"/>
        <v>0</v>
      </c>
    </row>
    <row r="193" spans="1:8" x14ac:dyDescent="0.3">
      <c r="A193" s="10">
        <v>5</v>
      </c>
      <c r="B193" s="10">
        <v>3</v>
      </c>
      <c r="C193" s="10">
        <v>195</v>
      </c>
      <c r="D193" s="22">
        <v>3</v>
      </c>
      <c r="E193" s="11">
        <f t="shared" si="8"/>
        <v>19.5</v>
      </c>
      <c r="F193" s="13">
        <f t="shared" si="9"/>
        <v>175.5</v>
      </c>
      <c r="G193" s="14">
        <f t="shared" si="10"/>
        <v>1</v>
      </c>
      <c r="H193" s="12">
        <f t="shared" si="11"/>
        <v>5.2649999999999997</v>
      </c>
    </row>
    <row r="194" spans="1:8" x14ac:dyDescent="0.3">
      <c r="A194" s="10">
        <v>5</v>
      </c>
      <c r="B194" s="10">
        <v>3</v>
      </c>
      <c r="C194" s="10">
        <v>177</v>
      </c>
      <c r="D194" s="22">
        <v>1</v>
      </c>
      <c r="E194" s="11">
        <f t="shared" si="8"/>
        <v>0</v>
      </c>
      <c r="F194" s="13">
        <f t="shared" si="9"/>
        <v>177</v>
      </c>
      <c r="G194" s="14">
        <f t="shared" si="10"/>
        <v>1</v>
      </c>
      <c r="H194" s="12">
        <f t="shared" si="11"/>
        <v>5.31</v>
      </c>
    </row>
    <row r="195" spans="1:8" x14ac:dyDescent="0.3">
      <c r="A195" s="10">
        <v>5</v>
      </c>
      <c r="B195" s="10">
        <v>3</v>
      </c>
      <c r="C195" s="10">
        <v>248</v>
      </c>
      <c r="D195" s="22">
        <v>3</v>
      </c>
      <c r="E195" s="11">
        <f t="shared" si="8"/>
        <v>24.8</v>
      </c>
      <c r="F195" s="13">
        <f t="shared" si="9"/>
        <v>223.2</v>
      </c>
      <c r="G195" s="14">
        <f t="shared" si="10"/>
        <v>1</v>
      </c>
      <c r="H195" s="12">
        <f t="shared" si="11"/>
        <v>6.6959999999999997</v>
      </c>
    </row>
    <row r="196" spans="1:8" x14ac:dyDescent="0.3">
      <c r="A196" s="10">
        <v>5</v>
      </c>
      <c r="B196" s="10">
        <v>3</v>
      </c>
      <c r="C196" s="10">
        <v>176</v>
      </c>
      <c r="D196" s="22">
        <v>3</v>
      </c>
      <c r="E196" s="11">
        <f t="shared" ref="E196:E202" si="12">IF(D196=1,C196*$K$5,IF(D196=2,C196*$K$6,C196*$K$7))</f>
        <v>17.600000000000001</v>
      </c>
      <c r="F196" s="13">
        <f t="shared" ref="F196:F202" si="13">C196-E196</f>
        <v>158.4</v>
      </c>
      <c r="G196" s="14">
        <f t="shared" ref="G196:G202" si="14">IF(F196&gt;=100,1,0)</f>
        <v>1</v>
      </c>
      <c r="H196" s="12">
        <f t="shared" ref="H196:H202" si="15">IF(F196&gt;=100,F196*$K$2,0)</f>
        <v>4.7519999999999998</v>
      </c>
    </row>
    <row r="197" spans="1:8" x14ac:dyDescent="0.3">
      <c r="A197" s="10">
        <v>5</v>
      </c>
      <c r="B197" s="10">
        <v>3</v>
      </c>
      <c r="C197" s="10">
        <v>139</v>
      </c>
      <c r="D197" s="22">
        <v>2</v>
      </c>
      <c r="E197" s="11">
        <f t="shared" si="12"/>
        <v>6.95</v>
      </c>
      <c r="F197" s="13">
        <f t="shared" si="13"/>
        <v>132.05000000000001</v>
      </c>
      <c r="G197" s="14">
        <f t="shared" si="14"/>
        <v>1</v>
      </c>
      <c r="H197" s="12">
        <f t="shared" si="15"/>
        <v>3.9615</v>
      </c>
    </row>
    <row r="198" spans="1:8" x14ac:dyDescent="0.3">
      <c r="A198" s="10">
        <v>5</v>
      </c>
      <c r="B198" s="10">
        <v>3</v>
      </c>
      <c r="C198" s="10">
        <v>263</v>
      </c>
      <c r="D198" s="22">
        <v>2</v>
      </c>
      <c r="E198" s="11">
        <f t="shared" si="12"/>
        <v>13.15</v>
      </c>
      <c r="F198" s="13">
        <f t="shared" si="13"/>
        <v>249.85</v>
      </c>
      <c r="G198" s="14">
        <f t="shared" si="14"/>
        <v>1</v>
      </c>
      <c r="H198" s="12">
        <f t="shared" si="15"/>
        <v>7.4954999999999998</v>
      </c>
    </row>
    <row r="199" spans="1:8" x14ac:dyDescent="0.3">
      <c r="A199" s="10">
        <v>5</v>
      </c>
      <c r="B199" s="10">
        <v>3</v>
      </c>
      <c r="C199" s="10">
        <v>257</v>
      </c>
      <c r="D199" s="22">
        <v>3</v>
      </c>
      <c r="E199" s="11">
        <f t="shared" si="12"/>
        <v>25.700000000000003</v>
      </c>
      <c r="F199" s="13">
        <f t="shared" si="13"/>
        <v>231.3</v>
      </c>
      <c r="G199" s="14">
        <f t="shared" si="14"/>
        <v>1</v>
      </c>
      <c r="H199" s="12">
        <f t="shared" si="15"/>
        <v>6.9390000000000001</v>
      </c>
    </row>
    <row r="200" spans="1:8" x14ac:dyDescent="0.3">
      <c r="A200" s="10">
        <v>5</v>
      </c>
      <c r="B200" s="10">
        <v>3</v>
      </c>
      <c r="C200" s="10">
        <v>243</v>
      </c>
      <c r="D200" s="22">
        <v>1</v>
      </c>
      <c r="E200" s="11">
        <f t="shared" si="12"/>
        <v>0</v>
      </c>
      <c r="F200" s="13">
        <f t="shared" si="13"/>
        <v>243</v>
      </c>
      <c r="G200" s="14">
        <f t="shared" si="14"/>
        <v>1</v>
      </c>
      <c r="H200" s="12">
        <f t="shared" si="15"/>
        <v>7.29</v>
      </c>
    </row>
    <row r="201" spans="1:8" x14ac:dyDescent="0.3">
      <c r="A201" s="10">
        <v>5</v>
      </c>
      <c r="B201" s="10">
        <v>3</v>
      </c>
      <c r="C201" s="10">
        <v>215</v>
      </c>
      <c r="D201" s="22">
        <v>3</v>
      </c>
      <c r="E201" s="11">
        <f t="shared" si="12"/>
        <v>21.5</v>
      </c>
      <c r="F201" s="13">
        <f t="shared" si="13"/>
        <v>193.5</v>
      </c>
      <c r="G201" s="14">
        <f t="shared" si="14"/>
        <v>1</v>
      </c>
      <c r="H201" s="12">
        <f t="shared" si="15"/>
        <v>5.8049999999999997</v>
      </c>
    </row>
    <row r="202" spans="1:8" x14ac:dyDescent="0.3">
      <c r="A202" s="10">
        <v>5</v>
      </c>
      <c r="B202" s="10">
        <v>3</v>
      </c>
      <c r="C202" s="10">
        <v>143</v>
      </c>
      <c r="D202" s="22">
        <v>2</v>
      </c>
      <c r="E202" s="11">
        <f t="shared" si="12"/>
        <v>7.15</v>
      </c>
      <c r="F202" s="13">
        <f t="shared" si="13"/>
        <v>135.85</v>
      </c>
      <c r="G202" s="14">
        <f t="shared" si="14"/>
        <v>1</v>
      </c>
      <c r="H202" s="12">
        <f t="shared" si="15"/>
        <v>4.0754999999999999</v>
      </c>
    </row>
  </sheetData>
  <sortState xmlns:xlrd2="http://schemas.microsoft.com/office/spreadsheetml/2017/richdata2" ref="A3:C202">
    <sortCondition ref="A3:A202"/>
    <sortCondition ref="B3:B20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51B2-42F5-440D-95A5-23E02C376CDF}">
  <dimension ref="A1:H5"/>
  <sheetViews>
    <sheetView zoomScale="140" zoomScaleNormal="140" workbookViewId="0">
      <selection activeCell="B17" sqref="B17"/>
    </sheetView>
  </sheetViews>
  <sheetFormatPr baseColWidth="10" defaultRowHeight="14.4" x14ac:dyDescent="0.3"/>
  <sheetData>
    <row r="1" spans="1:8" x14ac:dyDescent="0.3">
      <c r="A1" t="s">
        <v>34</v>
      </c>
    </row>
    <row r="2" spans="1:8" x14ac:dyDescent="0.3">
      <c r="A2" t="s">
        <v>35</v>
      </c>
      <c r="D2" s="1" t="s">
        <v>38</v>
      </c>
      <c r="E2" s="37">
        <v>-1.2274376965562321</v>
      </c>
      <c r="G2" s="1" t="s">
        <v>39</v>
      </c>
      <c r="H2" s="38">
        <f>E2^2-2*E2+SIN(E2^3)</f>
        <v>3.00000027808129</v>
      </c>
    </row>
    <row r="4" spans="1:8" x14ac:dyDescent="0.3">
      <c r="A4" s="36" t="s">
        <v>36</v>
      </c>
      <c r="B4" s="36" t="s">
        <v>37</v>
      </c>
    </row>
    <row r="5" spans="1:8" x14ac:dyDescent="0.3">
      <c r="H5" t="s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Pc1</vt:lpstr>
      <vt:lpstr>OtrasHerramientas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Sierra</dc:creator>
  <cp:lastModifiedBy>Miguel Sierra</cp:lastModifiedBy>
  <dcterms:created xsi:type="dcterms:W3CDTF">2019-09-22T23:31:41Z</dcterms:created>
  <dcterms:modified xsi:type="dcterms:W3CDTF">2022-05-05T16:49:18Z</dcterms:modified>
</cp:coreProperties>
</file>